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8755" windowHeight="1539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N20" i="1"/>
  <c r="L20"/>
  <c r="F20"/>
  <c r="C20"/>
  <c r="B20"/>
  <c r="N19"/>
  <c r="L19"/>
  <c r="F19"/>
  <c r="C19"/>
  <c r="B19"/>
  <c r="N18"/>
  <c r="L18"/>
  <c r="F18"/>
  <c r="C18"/>
  <c r="B18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<sst xmlns="http://schemas.openxmlformats.org/spreadsheetml/2006/main" count="21" uniqueCount="16">
  <si>
    <t>Отчет № 7. 19.08.2020 11:12:30</t>
  </si>
  <si>
    <t>Выборы депутатов Совета депутатов Шимского городского поселения Шимского района третьего созыва</t>
  </si>
  <si>
    <t>По состоянию на 24.07.2020</t>
  </si>
  <si>
    <t>В руб.</t>
  </si>
  <si>
    <t>1</t>
  </si>
  <si>
    <t>1.</t>
  </si>
  <si>
    <t/>
  </si>
  <si>
    <t>2.</t>
  </si>
  <si>
    <t>3.</t>
  </si>
  <si>
    <t>4.</t>
  </si>
  <si>
    <t>Председатель</t>
  </si>
  <si>
    <t>Территориальной избирательной комиссии Шимского района</t>
  </si>
  <si>
    <t>(подпись, дата)</t>
  </si>
  <si>
    <t>Е.Л. Ищук</t>
  </si>
  <si>
    <t>(инициалы, фамилия)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</si>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</sst>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tabSelected="1" workbookViewId="0">
      <selection activeCell="A2" sqref="A2:N2"/>
    </sheetView>
  </sheetViews>
  <sheetFormatPr defaultRowHeight="15"/>
  <cols>
    <col min="1" max="1" width="8.140625" customWidth="1"/>
    <col min="2" max="3" width="12.7109375" customWidth="1"/>
    <col min="4" max="5" width="15.7109375" customWidth="1"/>
    <col min="6" max="6" width="9.710937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9.7109375" customWidth="1"/>
    <col min="13" max="13" width="15.7109375" customWidth="1"/>
    <col min="14" max="14" width="18.5703125" customWidth="1"/>
    <col min="15" max="15" width="9.140625" customWidth="1"/>
  </cols>
  <sheetData>
    <row r="1" spans="1:15" ht="15" customHeight="1">
      <c r="N1" s="1" t="s">
        <v>0</v>
      </c>
    </row>
    <row r="2" spans="1:15" ht="75" customHeight="1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>
      <c r="N4" s="5" t="s">
        <v>2</v>
      </c>
    </row>
    <row r="5" spans="1:15">
      <c r="N5" s="5" t="s">
        <v>3</v>
      </c>
    </row>
    <row r="6" spans="1:15" ht="24" customHeight="1">
      <c r="A6" s="6" t="str">
        <f t="shared" ref="A6:A9" si="0">"№
п/п"</f>
        <v>№
п/п</v>
      </c>
      <c r="B6" s="6" t="str">
        <f t="shared" ref="B6:B9" si="1">"Наименование территории"</f>
        <v>Наименование территории</v>
      </c>
      <c r="C6" s="6" t="str">
        <f t="shared" ref="C6:C9" si="2">"Фамилия, имя, отчество кандидата"</f>
        <v>Фамилия, имя, отчество кандидата</v>
      </c>
      <c r="D6" s="9" t="str">
        <f t="shared" ref="D6:H6" si="3">"Поступило средств"</f>
        <v>Поступило средств</v>
      </c>
      <c r="E6" s="10"/>
      <c r="F6" s="10"/>
      <c r="G6" s="10"/>
      <c r="H6" s="11"/>
      <c r="I6" s="9" t="str">
        <f t="shared" ref="I6:L6" si="4">"Израсходовано средств"</f>
        <v>Израсходовано средств</v>
      </c>
      <c r="J6" s="10"/>
      <c r="K6" s="10"/>
      <c r="L6" s="11"/>
      <c r="M6" s="9" t="str">
        <f t="shared" ref="M6:N6" si="5">"Возвращено средств"</f>
        <v>Возвращено средств</v>
      </c>
      <c r="N6" s="11"/>
    </row>
    <row r="7" spans="1:15" ht="53.1" customHeight="1">
      <c r="A7" s="7"/>
      <c r="B7" s="7"/>
      <c r="C7" s="7"/>
      <c r="D7" s="6" t="str">
        <f t="shared" ref="D7:D9" si="6">"всего"</f>
        <v>всего</v>
      </c>
      <c r="E7" s="9" t="str">
        <f t="shared" ref="E7:H7" si="7">"из них"</f>
        <v>из них</v>
      </c>
      <c r="F7" s="10"/>
      <c r="G7" s="10"/>
      <c r="H7" s="11"/>
      <c r="I7" s="6" t="str">
        <f t="shared" ref="I7:I9" si="8">"всего"</f>
        <v>всего</v>
      </c>
      <c r="J7" s="9" t="str">
        <f t="shared" ref="J7:L7" si="9">"из них финансовые операции по расходованию средств на сумму, превышающую 51 тыс. рублей"</f>
        <v>из них финансовые операции по расходованию средств на сумму, превышающую 51 тыс. рублей</v>
      </c>
      <c r="K7" s="10"/>
      <c r="L7" s="11"/>
      <c r="M7" s="6" t="str">
        <f t="shared" ref="M7:M9" si="10">"сумма, руб."</f>
        <v>сумма, руб.</v>
      </c>
      <c r="N7" s="6" t="str">
        <f t="shared" ref="N7:N9" si="11">"основание возврата"</f>
        <v>основание возврата</v>
      </c>
      <c r="O7" s="4"/>
    </row>
    <row r="8" spans="1:15" ht="69.95" customHeight="1">
      <c r="A8" s="7"/>
      <c r="B8" s="7"/>
      <c r="C8" s="7"/>
      <c r="D8" s="7"/>
      <c r="E8" s="9" t="str">
        <f t="shared" ref="E8:F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11"/>
      <c r="G8" s="9" t="str">
        <f t="shared" ref="G8:H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1"/>
      <c r="I8" s="7"/>
      <c r="J8" s="6" t="str">
        <f t="shared" ref="J8:J9" si="14">"дата операции"</f>
        <v>дата операции</v>
      </c>
      <c r="K8" s="6" t="str">
        <f t="shared" ref="K8:K9" si="15">"сумма, руб."</f>
        <v>сумма, руб.</v>
      </c>
      <c r="L8" s="6" t="str">
        <f t="shared" ref="L8:L9" si="16">"назначение платежа"</f>
        <v>назначение платежа</v>
      </c>
      <c r="M8" s="7"/>
      <c r="N8" s="7"/>
      <c r="O8" s="4"/>
    </row>
    <row r="9" spans="1:15" ht="75" customHeight="1">
      <c r="A9" s="8"/>
      <c r="B9" s="8"/>
      <c r="C9" s="8"/>
      <c r="D9" s="8"/>
      <c r="E9" s="12" t="str">
        <f>"сумма, руб."</f>
        <v>сумма, руб.</v>
      </c>
      <c r="F9" s="12" t="str">
        <f>"наименование юридического лица"</f>
        <v>наименование юридического лица</v>
      </c>
      <c r="G9" s="12" t="str">
        <f>"сумма, руб."</f>
        <v>сумма, руб.</v>
      </c>
      <c r="H9" s="12" t="str">
        <f>"кол-во граждан"</f>
        <v>кол-во граждан</v>
      </c>
      <c r="I9" s="8"/>
      <c r="J9" s="8"/>
      <c r="K9" s="8"/>
      <c r="L9" s="8"/>
      <c r="M9" s="8"/>
      <c r="N9" s="8"/>
      <c r="O9" s="4"/>
    </row>
    <row r="10" spans="1:15">
      <c r="A10" s="14" t="s">
        <v>4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12" t="str">
        <f>"14"</f>
        <v>14</v>
      </c>
      <c r="O10" s="4"/>
    </row>
    <row r="11" spans="1:15" ht="60" customHeight="1">
      <c r="A11" s="15" t="s">
        <v>5</v>
      </c>
      <c r="B11" s="16" t="str">
        <f>"Пятимандатный (№ 1)"</f>
        <v>Пятимандатный (№ 1)</v>
      </c>
      <c r="C11" s="16" t="str">
        <f>"Колесов Андрей Владимирович"</f>
        <v>Колесов Андрей Владимирович</v>
      </c>
      <c r="D11" s="17">
        <v>150</v>
      </c>
      <c r="E11" s="17"/>
      <c r="F11" s="16" t="str">
        <f>""</f>
        <v/>
      </c>
      <c r="G11" s="17"/>
      <c r="H11" s="18"/>
      <c r="I11" s="17">
        <v>150</v>
      </c>
      <c r="J11" s="19"/>
      <c r="K11" s="17"/>
      <c r="L11" s="16" t="str">
        <f>""</f>
        <v/>
      </c>
      <c r="M11" s="17"/>
      <c r="N11" s="16" t="str">
        <f>""</f>
        <v/>
      </c>
      <c r="O11" s="13"/>
    </row>
    <row r="12" spans="1:15" ht="30" customHeight="1">
      <c r="A12" s="14" t="s">
        <v>6</v>
      </c>
      <c r="B12" s="20" t="str">
        <f>""</f>
        <v/>
      </c>
      <c r="C12" s="20" t="str">
        <f>"Итого по кандидату"</f>
        <v>Итого по кандидату</v>
      </c>
      <c r="D12" s="21">
        <v>150</v>
      </c>
      <c r="E12" s="21">
        <v>0</v>
      </c>
      <c r="F12" s="20" t="str">
        <f>""</f>
        <v/>
      </c>
      <c r="G12" s="21">
        <v>0</v>
      </c>
      <c r="H12" s="22"/>
      <c r="I12" s="21">
        <v>150</v>
      </c>
      <c r="J12" s="23"/>
      <c r="K12" s="21">
        <v>0</v>
      </c>
      <c r="L12" s="20" t="str">
        <f>""</f>
        <v/>
      </c>
      <c r="M12" s="21">
        <v>0</v>
      </c>
      <c r="N12" s="20" t="str">
        <f>""</f>
        <v/>
      </c>
      <c r="O12" s="13"/>
    </row>
    <row r="13" spans="1:15" ht="45" customHeight="1">
      <c r="A13" s="15" t="s">
        <v>7</v>
      </c>
      <c r="B13" s="16" t="str">
        <f>"Пятимандатный (№ 1)"</f>
        <v>Пятимандатный (№ 1)</v>
      </c>
      <c r="C13" s="16" t="str">
        <f>"Михайлова Екатерина Викторовна"</f>
        <v>Михайлова Екатерина Викторовна</v>
      </c>
      <c r="D13" s="17">
        <v>150</v>
      </c>
      <c r="E13" s="17"/>
      <c r="F13" s="16" t="str">
        <f>""</f>
        <v/>
      </c>
      <c r="G13" s="17"/>
      <c r="H13" s="18"/>
      <c r="I13" s="17">
        <v>150</v>
      </c>
      <c r="J13" s="19"/>
      <c r="K13" s="17"/>
      <c r="L13" s="16" t="str">
        <f>""</f>
        <v/>
      </c>
      <c r="M13" s="17"/>
      <c r="N13" s="16" t="str">
        <f>""</f>
        <v/>
      </c>
      <c r="O13" s="13"/>
    </row>
    <row r="14" spans="1:15" ht="30" customHeight="1">
      <c r="A14" s="14" t="s">
        <v>6</v>
      </c>
      <c r="B14" s="20" t="str">
        <f>""</f>
        <v/>
      </c>
      <c r="C14" s="20" t="str">
        <f>"Итого по кандидату"</f>
        <v>Итого по кандидату</v>
      </c>
      <c r="D14" s="21">
        <v>150</v>
      </c>
      <c r="E14" s="21">
        <v>0</v>
      </c>
      <c r="F14" s="20" t="str">
        <f>""</f>
        <v/>
      </c>
      <c r="G14" s="21">
        <v>0</v>
      </c>
      <c r="H14" s="22"/>
      <c r="I14" s="21">
        <v>150</v>
      </c>
      <c r="J14" s="23"/>
      <c r="K14" s="21">
        <v>0</v>
      </c>
      <c r="L14" s="20" t="str">
        <f>""</f>
        <v/>
      </c>
      <c r="M14" s="21">
        <v>0</v>
      </c>
      <c r="N14" s="20" t="str">
        <f>""</f>
        <v/>
      </c>
      <c r="O14" s="13"/>
    </row>
    <row r="15" spans="1:15" ht="30" customHeight="1">
      <c r="A15" s="15" t="s">
        <v>8</v>
      </c>
      <c r="B15" s="16" t="str">
        <f>"Пятимандатный (№ 1)"</f>
        <v>Пятимандатный (№ 1)</v>
      </c>
      <c r="C15" s="16" t="str">
        <f>"Осипова Яна Сергеевна"</f>
        <v>Осипова Яна Сергеевна</v>
      </c>
      <c r="D15" s="17">
        <v>150</v>
      </c>
      <c r="E15" s="17"/>
      <c r="F15" s="16" t="str">
        <f>""</f>
        <v/>
      </c>
      <c r="G15" s="17"/>
      <c r="H15" s="18"/>
      <c r="I15" s="17">
        <v>150</v>
      </c>
      <c r="J15" s="19"/>
      <c r="K15" s="17"/>
      <c r="L15" s="16" t="str">
        <f>""</f>
        <v/>
      </c>
      <c r="M15" s="17"/>
      <c r="N15" s="16" t="str">
        <f>""</f>
        <v/>
      </c>
      <c r="O15" s="13"/>
    </row>
    <row r="16" spans="1:15" ht="30" customHeight="1">
      <c r="A16" s="14" t="s">
        <v>6</v>
      </c>
      <c r="B16" s="20" t="str">
        <f>""</f>
        <v/>
      </c>
      <c r="C16" s="20" t="str">
        <f>"Итого по кандидату"</f>
        <v>Итого по кандидату</v>
      </c>
      <c r="D16" s="21">
        <v>150</v>
      </c>
      <c r="E16" s="21">
        <v>0</v>
      </c>
      <c r="F16" s="20" t="str">
        <f>""</f>
        <v/>
      </c>
      <c r="G16" s="21">
        <v>0</v>
      </c>
      <c r="H16" s="22"/>
      <c r="I16" s="21">
        <v>150</v>
      </c>
      <c r="J16" s="23"/>
      <c r="K16" s="21">
        <v>0</v>
      </c>
      <c r="L16" s="20" t="str">
        <f>""</f>
        <v/>
      </c>
      <c r="M16" s="21">
        <v>0</v>
      </c>
      <c r="N16" s="20" t="str">
        <f>""</f>
        <v/>
      </c>
      <c r="O16" s="13"/>
    </row>
    <row r="17" spans="1:15" ht="45" customHeight="1">
      <c r="A17" s="15" t="s">
        <v>9</v>
      </c>
      <c r="B17" s="16" t="str">
        <f>"Пятимандатный (№ 1)"</f>
        <v>Пятимандатный (№ 1)</v>
      </c>
      <c r="C17" s="16" t="str">
        <f>"Фишина Татьяна Петровна"</f>
        <v>Фишина Татьяна Петровна</v>
      </c>
      <c r="D17" s="17">
        <v>1000</v>
      </c>
      <c r="E17" s="17"/>
      <c r="F17" s="16" t="str">
        <f>""</f>
        <v/>
      </c>
      <c r="G17" s="17"/>
      <c r="H17" s="18"/>
      <c r="I17" s="17">
        <v>360</v>
      </c>
      <c r="J17" s="19"/>
      <c r="K17" s="17"/>
      <c r="L17" s="16" t="str">
        <f>""</f>
        <v/>
      </c>
      <c r="M17" s="17"/>
      <c r="N17" s="16" t="str">
        <f>""</f>
        <v/>
      </c>
      <c r="O17" s="13"/>
    </row>
    <row r="18" spans="1:15" ht="30" customHeight="1">
      <c r="A18" s="14" t="s">
        <v>6</v>
      </c>
      <c r="B18" s="20" t="str">
        <f>""</f>
        <v/>
      </c>
      <c r="C18" s="20" t="str">
        <f>"Итого по кандидату"</f>
        <v>Итого по кандидату</v>
      </c>
      <c r="D18" s="21">
        <v>1000</v>
      </c>
      <c r="E18" s="21">
        <v>0</v>
      </c>
      <c r="F18" s="20" t="str">
        <f>""</f>
        <v/>
      </c>
      <c r="G18" s="21">
        <v>0</v>
      </c>
      <c r="H18" s="22"/>
      <c r="I18" s="21">
        <v>360</v>
      </c>
      <c r="J18" s="23"/>
      <c r="K18" s="21">
        <v>0</v>
      </c>
      <c r="L18" s="20" t="str">
        <f>""</f>
        <v/>
      </c>
      <c r="M18" s="21">
        <v>0</v>
      </c>
      <c r="N18" s="20" t="str">
        <f>""</f>
        <v/>
      </c>
      <c r="O18" s="13"/>
    </row>
    <row r="19" spans="1:15" ht="75" customHeight="1">
      <c r="A19" s="14" t="s">
        <v>6</v>
      </c>
      <c r="B19" s="20" t="str">
        <f>""</f>
        <v/>
      </c>
      <c r="C19" s="20" t="str">
        <f>"Избирательный округ (Пятимандатный (№ 1)), всего"</f>
        <v>Избирательный округ (Пятимандатный (№ 1)), всего</v>
      </c>
      <c r="D19" s="21">
        <v>1450</v>
      </c>
      <c r="E19" s="21">
        <v>0</v>
      </c>
      <c r="F19" s="20" t="str">
        <f>""</f>
        <v/>
      </c>
      <c r="G19" s="21">
        <v>0</v>
      </c>
      <c r="H19" s="22"/>
      <c r="I19" s="21">
        <v>810</v>
      </c>
      <c r="J19" s="23"/>
      <c r="K19" s="21">
        <v>0</v>
      </c>
      <c r="L19" s="20" t="str">
        <f>""</f>
        <v/>
      </c>
      <c r="M19" s="21">
        <v>0</v>
      </c>
      <c r="N19" s="20" t="str">
        <f>""</f>
        <v/>
      </c>
      <c r="O19" s="13"/>
    </row>
    <row r="20" spans="1:15">
      <c r="A20" s="14" t="s">
        <v>6</v>
      </c>
      <c r="B20" s="20" t="str">
        <f>""</f>
        <v/>
      </c>
      <c r="C20" s="20" t="str">
        <f>"Итого"</f>
        <v>Итого</v>
      </c>
      <c r="D20" s="21">
        <v>1450</v>
      </c>
      <c r="E20" s="21">
        <v>0</v>
      </c>
      <c r="F20" s="20" t="str">
        <f>""</f>
        <v/>
      </c>
      <c r="G20" s="21">
        <v>0</v>
      </c>
      <c r="H20" s="22">
        <v>0</v>
      </c>
      <c r="I20" s="21">
        <v>810</v>
      </c>
      <c r="J20" s="23"/>
      <c r="K20" s="21">
        <v>0</v>
      </c>
      <c r="L20" s="20" t="str">
        <f>""</f>
        <v/>
      </c>
      <c r="M20" s="21">
        <v>0</v>
      </c>
      <c r="N20" s="20" t="str">
        <f>""</f>
        <v/>
      </c>
      <c r="O20" s="13"/>
    </row>
    <row r="21" spans="1:15">
      <c r="O21" s="13"/>
    </row>
    <row r="23" spans="1:15">
      <c r="A23" s="24" t="s">
        <v>10</v>
      </c>
      <c r="B23" s="24"/>
      <c r="C23" s="24"/>
      <c r="D23" s="24"/>
      <c r="E23" s="24"/>
      <c r="G23" s="26"/>
      <c r="H23" s="26"/>
      <c r="L23" s="28" t="s">
        <v>13</v>
      </c>
      <c r="M23" s="28"/>
      <c r="N23" s="28"/>
    </row>
    <row r="24" spans="1:15" ht="30" customHeight="1">
      <c r="A24" s="25" t="s">
        <v>11</v>
      </c>
      <c r="B24" s="25"/>
      <c r="C24" s="25"/>
      <c r="D24" s="25"/>
      <c r="E24" s="25"/>
      <c r="G24" s="27" t="s">
        <v>12</v>
      </c>
      <c r="H24" s="27"/>
      <c r="L24" s="29" t="s">
        <v>14</v>
      </c>
      <c r="M24" s="29"/>
      <c r="N24" s="29"/>
    </row>
  </sheetData>
  <mergeCells count="25">
    <mergeCell ref="A23:E23"/>
    <mergeCell ref="A24:E24"/>
    <mergeCell ref="G23:H23"/>
    <mergeCell ref="G24:H24"/>
    <mergeCell ref="L23:N23"/>
    <mergeCell ref="L24:N24"/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2020-08-19T08:12:46Z</dcterms:created>
  <dcterms:modified xsi:type="dcterms:W3CDTF">2020-08-19T08:14:23Z</dcterms:modified>
</cp:coreProperties>
</file>