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дминистрация\сайт\для размещения\"/>
    </mc:Choice>
  </mc:AlternateContent>
  <bookViews>
    <workbookView xWindow="0" yWindow="0" windowWidth="20490" windowHeight="781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L80" i="1" l="1"/>
  <c r="K80" i="1"/>
  <c r="J80" i="1"/>
  <c r="K79" i="1"/>
  <c r="K78" i="1"/>
  <c r="L77" i="1"/>
  <c r="K77" i="1"/>
  <c r="J77" i="1"/>
  <c r="K76" i="1"/>
  <c r="K75" i="1"/>
  <c r="L74" i="1"/>
  <c r="K74" i="1"/>
  <c r="J74" i="1"/>
  <c r="K73" i="1"/>
  <c r="L72" i="1"/>
  <c r="K72" i="1"/>
  <c r="J72" i="1"/>
  <c r="K71" i="1"/>
  <c r="K70" i="1"/>
  <c r="K69" i="1"/>
  <c r="K68" i="1"/>
  <c r="L67" i="1"/>
  <c r="K67" i="1"/>
  <c r="J67" i="1"/>
  <c r="K66" i="1"/>
  <c r="K65" i="1"/>
  <c r="L64" i="1"/>
  <c r="K64" i="1"/>
  <c r="J64" i="1"/>
  <c r="K63" i="1"/>
  <c r="K62" i="1"/>
  <c r="K61" i="1"/>
  <c r="L60" i="1"/>
  <c r="K60" i="1"/>
  <c r="J60" i="1"/>
  <c r="K59" i="1"/>
  <c r="K58" i="1"/>
  <c r="L57" i="1"/>
  <c r="K57" i="1"/>
  <c r="J57" i="1"/>
  <c r="K56" i="1"/>
  <c r="K55" i="1"/>
  <c r="L54" i="1"/>
  <c r="K54" i="1"/>
  <c r="J54" i="1"/>
  <c r="K53" i="1"/>
  <c r="L52" i="1"/>
  <c r="K52" i="1"/>
  <c r="J52" i="1"/>
  <c r="K51" i="1"/>
  <c r="K50" i="1"/>
  <c r="K49" i="1"/>
  <c r="K48" i="1"/>
  <c r="K47" i="1"/>
  <c r="L46" i="1"/>
  <c r="K46" i="1"/>
  <c r="J46" i="1"/>
  <c r="K45" i="1"/>
  <c r="L44" i="1"/>
  <c r="K44" i="1"/>
  <c r="J44" i="1"/>
  <c r="K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L34" i="1"/>
  <c r="K34" i="1"/>
  <c r="J34" i="1"/>
  <c r="L33" i="1"/>
  <c r="K33" i="1"/>
  <c r="J33" i="1"/>
  <c r="K32" i="1"/>
  <c r="K31" i="1"/>
  <c r="K30" i="1"/>
  <c r="K29" i="1"/>
  <c r="L28" i="1"/>
  <c r="K28" i="1"/>
  <c r="J28" i="1"/>
  <c r="K27" i="1"/>
  <c r="L26" i="1"/>
  <c r="K26" i="1"/>
  <c r="J26" i="1"/>
  <c r="K25" i="1"/>
  <c r="L24" i="1"/>
  <c r="K24" i="1"/>
  <c r="J24" i="1"/>
  <c r="K23" i="1"/>
  <c r="L22" i="1"/>
  <c r="K22" i="1"/>
  <c r="J22" i="1"/>
  <c r="K21" i="1"/>
  <c r="K20" i="1"/>
  <c r="K19" i="1"/>
  <c r="K18" i="1"/>
  <c r="K17" i="1"/>
  <c r="L309" i="1"/>
  <c r="K309" i="1"/>
  <c r="J309" i="1"/>
  <c r="K308" i="1"/>
  <c r="K307" i="1"/>
  <c r="K306" i="1"/>
  <c r="K305" i="1"/>
  <c r="K304" i="1"/>
  <c r="K303" i="1"/>
  <c r="K302" i="1"/>
  <c r="K301" i="1"/>
  <c r="L300" i="1"/>
  <c r="K300" i="1"/>
  <c r="J300" i="1"/>
  <c r="K299" i="1"/>
  <c r="L298" i="1"/>
  <c r="K298" i="1"/>
  <c r="J298" i="1"/>
  <c r="K297" i="1"/>
  <c r="K296" i="1"/>
  <c r="K295" i="1"/>
  <c r="K294" i="1"/>
  <c r="K293" i="1"/>
  <c r="K292" i="1"/>
  <c r="L291" i="1"/>
  <c r="K291" i="1"/>
  <c r="J291" i="1"/>
  <c r="K290" i="1"/>
  <c r="K289" i="1"/>
  <c r="K288" i="1"/>
  <c r="K287" i="1"/>
  <c r="K286" i="1"/>
  <c r="K285" i="1"/>
  <c r="L284" i="1"/>
  <c r="K284" i="1"/>
  <c r="J284" i="1"/>
  <c r="K283" i="1"/>
  <c r="K282" i="1"/>
  <c r="K281" i="1"/>
  <c r="K280" i="1"/>
  <c r="K279" i="1"/>
  <c r="K278" i="1"/>
  <c r="K277" i="1"/>
  <c r="L276" i="1"/>
  <c r="K276" i="1"/>
  <c r="J276" i="1"/>
  <c r="K275" i="1"/>
  <c r="K274" i="1"/>
  <c r="K273" i="1"/>
  <c r="K272" i="1"/>
  <c r="K271" i="1"/>
  <c r="K270" i="1"/>
  <c r="K269" i="1"/>
  <c r="L268" i="1"/>
  <c r="K268" i="1"/>
  <c r="J268" i="1"/>
  <c r="K267" i="1"/>
  <c r="K266" i="1"/>
  <c r="K265" i="1"/>
  <c r="K264" i="1"/>
  <c r="K263" i="1"/>
  <c r="K262" i="1"/>
  <c r="L261" i="1"/>
  <c r="K261" i="1"/>
  <c r="J261" i="1"/>
  <c r="K260" i="1"/>
  <c r="K259" i="1"/>
  <c r="K258" i="1"/>
  <c r="K257" i="1"/>
  <c r="L256" i="1"/>
  <c r="K256" i="1"/>
  <c r="J256" i="1"/>
  <c r="K255" i="1"/>
  <c r="K254" i="1"/>
  <c r="K253" i="1"/>
  <c r="L252" i="1"/>
  <c r="K252" i="1"/>
  <c r="J252" i="1"/>
  <c r="K251" i="1"/>
  <c r="K250" i="1"/>
  <c r="K249" i="1"/>
  <c r="K248" i="1"/>
  <c r="L247" i="1"/>
  <c r="K247" i="1"/>
  <c r="J247" i="1"/>
  <c r="K246" i="1"/>
  <c r="K245" i="1"/>
  <c r="K244" i="1"/>
  <c r="K243" i="1"/>
  <c r="L242" i="1"/>
  <c r="K242" i="1"/>
  <c r="J242" i="1"/>
  <c r="K241" i="1"/>
  <c r="K240" i="1"/>
  <c r="K239" i="1"/>
  <c r="K238" i="1"/>
  <c r="L237" i="1"/>
  <c r="K237" i="1"/>
  <c r="J237" i="1"/>
  <c r="K236" i="1"/>
  <c r="K235" i="1"/>
  <c r="K234" i="1"/>
  <c r="K233" i="1"/>
  <c r="L232" i="1"/>
  <c r="K232" i="1"/>
  <c r="J232" i="1"/>
  <c r="K231" i="1"/>
  <c r="K230" i="1"/>
  <c r="K229" i="1"/>
  <c r="K228" i="1"/>
  <c r="K227" i="1"/>
  <c r="L226" i="1"/>
  <c r="K226" i="1"/>
  <c r="J226" i="1"/>
  <c r="K225" i="1"/>
  <c r="K224" i="1"/>
  <c r="K223" i="1"/>
  <c r="L222" i="1"/>
  <c r="K222" i="1"/>
  <c r="J222" i="1"/>
  <c r="K221" i="1"/>
  <c r="K220" i="1"/>
  <c r="K219" i="1"/>
  <c r="K218" i="1"/>
  <c r="L217" i="1"/>
  <c r="K217" i="1"/>
  <c r="J217" i="1"/>
  <c r="K216" i="1"/>
  <c r="K215" i="1"/>
  <c r="K214" i="1"/>
  <c r="K213" i="1"/>
  <c r="K212" i="1"/>
  <c r="L211" i="1"/>
  <c r="K211" i="1"/>
  <c r="J211" i="1"/>
  <c r="K210" i="1"/>
  <c r="K209" i="1"/>
  <c r="K208" i="1"/>
  <c r="K207" i="1"/>
  <c r="L206" i="1"/>
  <c r="K206" i="1"/>
  <c r="J206" i="1"/>
  <c r="K205" i="1"/>
  <c r="K204" i="1"/>
  <c r="K203" i="1"/>
  <c r="K202" i="1"/>
  <c r="K201" i="1"/>
  <c r="K200" i="1"/>
  <c r="L199" i="1"/>
  <c r="K199" i="1"/>
  <c r="J199" i="1"/>
  <c r="K198" i="1"/>
  <c r="K197" i="1"/>
  <c r="K196" i="1"/>
  <c r="K195" i="1"/>
  <c r="K194" i="1"/>
  <c r="K193" i="1"/>
  <c r="K192" i="1"/>
  <c r="L191" i="1"/>
  <c r="K191" i="1"/>
  <c r="J191" i="1"/>
  <c r="K190" i="1"/>
  <c r="K189" i="1"/>
  <c r="K188" i="1"/>
  <c r="K187" i="1"/>
  <c r="L186" i="1"/>
  <c r="K186" i="1"/>
  <c r="J186" i="1"/>
  <c r="K185" i="1"/>
  <c r="K184" i="1"/>
  <c r="K183" i="1"/>
  <c r="K182" i="1"/>
  <c r="K181" i="1"/>
  <c r="L180" i="1"/>
  <c r="K180" i="1"/>
  <c r="J180" i="1"/>
  <c r="K179" i="1"/>
  <c r="K178" i="1"/>
  <c r="K177" i="1"/>
  <c r="K176" i="1"/>
  <c r="K175" i="1"/>
  <c r="L174" i="1"/>
  <c r="K174" i="1"/>
  <c r="J174" i="1"/>
  <c r="K173" i="1"/>
  <c r="K172" i="1"/>
  <c r="K171" i="1"/>
  <c r="L170" i="1"/>
  <c r="K170" i="1"/>
  <c r="J170" i="1"/>
  <c r="K169" i="1"/>
  <c r="K168" i="1"/>
  <c r="K167" i="1"/>
  <c r="L166" i="1"/>
  <c r="K166" i="1"/>
  <c r="J166" i="1"/>
  <c r="K165" i="1"/>
  <c r="K164" i="1"/>
  <c r="K163" i="1"/>
  <c r="K162" i="1"/>
  <c r="K161" i="1"/>
  <c r="K160" i="1"/>
  <c r="L159" i="1"/>
  <c r="K159" i="1"/>
  <c r="J159" i="1"/>
  <c r="K158" i="1"/>
  <c r="K157" i="1"/>
  <c r="K156" i="1"/>
  <c r="K155" i="1"/>
  <c r="K154" i="1"/>
  <c r="L153" i="1"/>
  <c r="K153" i="1"/>
  <c r="J153" i="1"/>
  <c r="K152" i="1"/>
  <c r="L151" i="1"/>
  <c r="K151" i="1"/>
  <c r="J151" i="1"/>
  <c r="K150" i="1"/>
  <c r="K149" i="1"/>
  <c r="K148" i="1"/>
  <c r="K147" i="1"/>
  <c r="K146" i="1"/>
  <c r="L145" i="1"/>
  <c r="K145" i="1"/>
  <c r="J145" i="1"/>
  <c r="K144" i="1"/>
  <c r="K143" i="1"/>
  <c r="K142" i="1"/>
  <c r="K141" i="1"/>
  <c r="K140" i="1"/>
  <c r="K139" i="1"/>
  <c r="L138" i="1"/>
  <c r="K138" i="1"/>
  <c r="J138" i="1"/>
  <c r="K137" i="1"/>
  <c r="K136" i="1"/>
  <c r="K135" i="1"/>
  <c r="K134" i="1"/>
  <c r="L133" i="1"/>
  <c r="K133" i="1"/>
  <c r="J133" i="1"/>
  <c r="K132" i="1"/>
  <c r="K131" i="1"/>
  <c r="L130" i="1"/>
  <c r="K130" i="1"/>
  <c r="J130" i="1"/>
  <c r="K129" i="1"/>
  <c r="K128" i="1"/>
  <c r="K127" i="1"/>
  <c r="L126" i="1"/>
  <c r="K126" i="1"/>
  <c r="J126" i="1"/>
  <c r="K125" i="1"/>
  <c r="K124" i="1"/>
  <c r="K123" i="1"/>
  <c r="L122" i="1"/>
  <c r="K122" i="1"/>
  <c r="J122" i="1"/>
  <c r="K121" i="1"/>
  <c r="K120" i="1"/>
  <c r="K119" i="1"/>
  <c r="L118" i="1"/>
  <c r="K118" i="1"/>
  <c r="J118" i="1"/>
  <c r="K117" i="1"/>
  <c r="K116" i="1"/>
  <c r="K115" i="1"/>
  <c r="K114" i="1"/>
  <c r="L113" i="1"/>
  <c r="K113" i="1"/>
  <c r="J113" i="1"/>
  <c r="K112" i="1"/>
  <c r="K111" i="1"/>
  <c r="K110" i="1"/>
  <c r="K109" i="1"/>
  <c r="L108" i="1"/>
  <c r="K108" i="1"/>
  <c r="J108" i="1"/>
  <c r="K107" i="1"/>
  <c r="K106" i="1"/>
  <c r="K105" i="1"/>
  <c r="K104" i="1"/>
  <c r="L103" i="1"/>
  <c r="K103" i="1"/>
  <c r="J103" i="1"/>
  <c r="K102" i="1"/>
  <c r="K101" i="1"/>
  <c r="K100" i="1"/>
  <c r="K99" i="1"/>
  <c r="L98" i="1"/>
  <c r="K98" i="1"/>
  <c r="J98" i="1"/>
  <c r="K97" i="1"/>
  <c r="K96" i="1"/>
  <c r="K95" i="1"/>
  <c r="K94" i="1"/>
  <c r="K93" i="1"/>
  <c r="K92" i="1"/>
  <c r="K91" i="1"/>
  <c r="L339" i="1"/>
  <c r="K339" i="1"/>
  <c r="K338" i="1"/>
  <c r="K337" i="1"/>
  <c r="K336" i="1"/>
  <c r="K335" i="1"/>
  <c r="L344" i="1"/>
  <c r="K344" i="1"/>
  <c r="K343" i="1"/>
  <c r="K342" i="1"/>
  <c r="K341" i="1"/>
  <c r="K340" i="1"/>
  <c r="J333" i="1"/>
  <c r="J334" i="1"/>
  <c r="J332" i="1"/>
  <c r="J320" i="1" s="1"/>
  <c r="J330" i="1"/>
  <c r="J325" i="1"/>
  <c r="I312" i="1"/>
  <c r="H320" i="1"/>
  <c r="H312" i="1" s="1"/>
  <c r="I320" i="1"/>
  <c r="K324" i="1"/>
  <c r="K325" i="1"/>
  <c r="L325" i="1"/>
  <c r="K329" i="1"/>
  <c r="K330" i="1"/>
  <c r="L330" i="1"/>
</calcChain>
</file>

<file path=xl/sharedStrings.xml><?xml version="1.0" encoding="utf-8"?>
<sst xmlns="http://schemas.openxmlformats.org/spreadsheetml/2006/main" count="1949" uniqueCount="633">
  <si>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</si>
  <si>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</si>
  <si>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</si>
  <si>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</si>
  <si>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</si>
  <si>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</si>
  <si>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</si>
  <si>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</si>
  <si>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</si>
  <si>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</si>
  <si>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</si>
  <si>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</si>
  <si>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</si>
  <si>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</si>
  <si>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</si>
  <si>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</si>
  <si>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</si>
  <si>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</si>
  <si>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</si>
  <si>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</si>
  <si>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</si>
  <si>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</si>
  <si>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</si>
  <si>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</si>
  <si>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</si>
  <si>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</si>
  <si>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</si>
  <si>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</si>
  <si>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</si>
  <si>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</si>
  <si>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</si>
  <si>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</si>
  <si>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</si>
  <si>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</si>
  <si>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</si>
  <si>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</si>
  <si>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</si>
  <si>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</si>
  <si>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</si>
  <si>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</si>
  <si>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</si>
  <si>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</si>
  <si>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</si>
  <si>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</si>
  <si>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</si>
  <si>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</si>
  <si>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</si>
  <si>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</si>
  <si>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</si>
  <si>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</si>
  <si>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</si>
  <si>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</si>
  <si>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</si>
  <si>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</si>
  <si>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</si>
  <si>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</si>
  <si>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</si>
  <si>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</si>
  <si>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</si>
  <si>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</si>
  <si>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</si>
  <si>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Шимского городского поселения</t>
  </si>
  <si>
    <t>01 апреля 2020 г.</t>
  </si>
  <si>
    <t>02290539</t>
  </si>
  <si>
    <t>Комитет финансов Администрации Шимского муниципального района(свод ГП)</t>
  </si>
  <si>
    <t>792</t>
  </si>
  <si>
    <t>5319000452</t>
  </si>
  <si>
    <t>КВАРТАЛ</t>
  </si>
  <si>
    <t>01.04.2020</t>
  </si>
  <si>
    <t>3</t>
  </si>
  <si>
    <t>49655151</t>
  </si>
  <si>
    <t>00000000000000000</t>
  </si>
  <si>
    <t>i1_79200000000000000000</t>
  </si>
  <si>
    <t>Уменьшение остатков средств бюджетов</t>
  </si>
  <si>
    <t>01050000000000600</t>
  </si>
  <si>
    <t>i2_79201050000000000600</t>
  </si>
  <si>
    <t>Уменьшение прочих остатков средств бюджетов</t>
  </si>
  <si>
    <t>01050200000000600</t>
  </si>
  <si>
    <t>i2_79201050200000000600</t>
  </si>
  <si>
    <t>Уменьшение прочих остатков денежных средств бюджетов</t>
  </si>
  <si>
    <t>01050201000000610</t>
  </si>
  <si>
    <t>i2_79201050201000000610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</si>
  <si>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</si>
  <si>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</si>
  <si>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</si>
  <si>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</si>
  <si>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i2_79201050000000000500</t>
  </si>
  <si>
    <t>01050200000000500</t>
  </si>
  <si>
    <t>Увеличение прочих остатков средств бюджетов</t>
  </si>
  <si>
    <t>i2_79201050200000000500</t>
  </si>
  <si>
    <t>01050201000000510</t>
  </si>
  <si>
    <t>Увеличение прочих остатков денежных средств бюджетов</t>
  </si>
  <si>
    <t>i2_79201050201000000510</t>
  </si>
  <si>
    <t>01050201130000510</t>
  </si>
  <si>
    <t>Увеличение прочих остатков денежных средств бюджетов городских поселений</t>
  </si>
  <si>
    <t>i1_70000000000000000000</t>
  </si>
  <si>
    <t>0000000000</t>
  </si>
  <si>
    <t>000</t>
  </si>
  <si>
    <t>0000</t>
  </si>
  <si>
    <t>ОБЩЕГОСУДАРСТВЕННЫЕ ВОПРОСЫ</t>
  </si>
  <si>
    <t>i2_70001000000000000000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</si>
  <si>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</si>
  <si>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</si>
  <si>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i3_70001030000000000000</t>
  </si>
  <si>
    <t>0103</t>
  </si>
  <si>
    <t>Муниципальная программа"Совершенствование и развитие местного самоуправления в Шимском городском поселении"</t>
  </si>
  <si>
    <t>i4_70001034100000000000</t>
  </si>
  <si>
    <t>4100000000</t>
  </si>
  <si>
    <t>Организация материально-технического и хозяйственного обеспечения деятельности Совета депутатов Шимского городского поселения и Шимского городского поселения. Оказание юридических услуг Совету депутатов Шимского городского поселения</t>
  </si>
  <si>
    <t>i5_70001034100011000000</t>
  </si>
  <si>
    <t>4100011000</t>
  </si>
  <si>
    <t>Закупка товаров, работ и услуг для обеспечения государственных (муниципальных) нужд</t>
  </si>
  <si>
    <t>i6_70001034100011000200</t>
  </si>
  <si>
    <t>Иные закупки товаров, работ и услуг для обеспечения государственных (муниципальных) нужд</t>
  </si>
  <si>
    <t>i6_70001034100011000240</t>
  </si>
  <si>
    <t>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</si>
  <si>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</si>
  <si>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</si>
  <si>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</si>
  <si>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i3_70001040000000000000</t>
  </si>
  <si>
    <t>0104</t>
  </si>
  <si>
    <t>Непрограммные расходы</t>
  </si>
  <si>
    <t>i4_70001048100000000000</t>
  </si>
  <si>
    <t>8100000000</t>
  </si>
  <si>
    <t>Межбюджетные трансферты бюджету муниципального района из бюджета городского поселения на осуществление отдельных полномочий по внешнему муниципальному финансовому контролю</t>
  </si>
  <si>
    <t>i5_70001048100002000000</t>
  </si>
  <si>
    <t>8100002000</t>
  </si>
  <si>
    <t>Межбюджетные трансферты</t>
  </si>
  <si>
    <t>i6_70001048100002000500</t>
  </si>
  <si>
    <t>Иные межбюджетные трансферты</t>
  </si>
  <si>
    <t>540</t>
  </si>
  <si>
    <t>Обеспечение проведения выборов и референдумов</t>
  </si>
  <si>
    <t>i3_70001070000000000000</t>
  </si>
  <si>
    <t>0107</t>
  </si>
  <si>
    <t>i4_70001078100000000000</t>
  </si>
  <si>
    <t>Проведение муниципальных выборов</t>
  </si>
  <si>
    <t>i5_70001078100003000000</t>
  </si>
  <si>
    <t>8100003000</t>
  </si>
  <si>
    <t>Иные бюджетные ассигнования</t>
  </si>
  <si>
    <t>i6_70001078100003000800</t>
  </si>
  <si>
    <t>800</t>
  </si>
  <si>
    <t>Специальные расходы</t>
  </si>
  <si>
    <t>880</t>
  </si>
  <si>
    <t>Резервные фонды</t>
  </si>
  <si>
    <t>i3_70001110000000000000</t>
  </si>
  <si>
    <t>0111</t>
  </si>
  <si>
    <t>i4_70001118100000000000</t>
  </si>
  <si>
    <t>Резервные фонды городских поселений</t>
  </si>
  <si>
    <t>i5_70001118100004000000</t>
  </si>
  <si>
    <t>8100004000</t>
  </si>
  <si>
    <t>i6_70001118100004000800</t>
  </si>
  <si>
    <t>Резервные средства</t>
  </si>
  <si>
    <t>870</t>
  </si>
  <si>
    <t>Другие общегосударственные вопросы</t>
  </si>
  <si>
    <t>i3_70001130000000000000</t>
  </si>
  <si>
    <t>0113</t>
  </si>
  <si>
    <t>i4_70001134100000000000</t>
  </si>
  <si>
    <t>Осуществление деятельности старост</t>
  </si>
  <si>
    <t>i5_70001134100014000000</t>
  </si>
  <si>
    <t>4100014000</t>
  </si>
  <si>
    <t>Социальное обеспечение и иные выплаты населению</t>
  </si>
  <si>
    <t>i6_70001134100014000300</t>
  </si>
  <si>
    <t>300</t>
  </si>
  <si>
    <t>Иные выплаты населению</t>
  </si>
  <si>
    <t>360</t>
  </si>
  <si>
    <t>Поддержка местных инициатив</t>
  </si>
  <si>
    <t>i5_70001134100015000000</t>
  </si>
  <si>
    <t>4100015000</t>
  </si>
  <si>
    <t>i6_70001134100015000200</t>
  </si>
  <si>
    <t>i6_70001134100015000240</t>
  </si>
  <si>
    <t>Реализация мероприятий в рамках поддержки местных инициатив</t>
  </si>
  <si>
    <t>i5_70001134100063910000</t>
  </si>
  <si>
    <t>4100063910</t>
  </si>
  <si>
    <t>i6_70001134100063910200</t>
  </si>
  <si>
    <t>i6_70001134100063910240</t>
  </si>
  <si>
    <t>Реализация мероприятий муниципальной программы"Совершенствование и развитие местного самоуправления в Шимском городском поселении"</t>
  </si>
  <si>
    <t>i5_70001134100099999000</t>
  </si>
  <si>
    <t>4100099999</t>
  </si>
  <si>
    <t>i6_70001134100099999200</t>
  </si>
  <si>
    <t>i6_70001134100099999240</t>
  </si>
  <si>
    <t>i6_70001134100099999800</t>
  </si>
  <si>
    <t>Уплата налогов, сборов и иных платежей</t>
  </si>
  <si>
    <t>i6_70001134100099999850</t>
  </si>
  <si>
    <t>850</t>
  </si>
  <si>
    <t>Уплата иных платежей</t>
  </si>
  <si>
    <t>853</t>
  </si>
  <si>
    <t>Муниципальная программа "Развитие системы управления имуществом в Шимском городском поселении"</t>
  </si>
  <si>
    <t>i4_70001134500000000000</t>
  </si>
  <si>
    <t>4500000000</t>
  </si>
  <si>
    <t>Реализация мероприятий муниципальной программы "Развитие системы управления имуществом в Шимском городском поселении"</t>
  </si>
  <si>
    <t>i5_70001134500099999000</t>
  </si>
  <si>
    <t>4500099999</t>
  </si>
  <si>
    <t>i6_70001134500099999800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</si>
  <si>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</si>
  <si>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i6_70001134500099999810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</si>
  <si>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</si>
  <si>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</si>
  <si>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</si>
  <si>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НАЦИОНАЛЬНАЯ БЕЗОПАСНОСТЬ И ПРАВООХРАНИТЕЛЬНАЯ ДЕЯТЕЛЬНОСТЬ</t>
  </si>
  <si>
    <t>i2_70003000000000000000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</si>
  <si>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</si>
  <si>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</si>
  <si>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i3_70003090000000000000</t>
  </si>
  <si>
    <t>0309</t>
  </si>
  <si>
    <t>Муниципальная программа "Снижение рисков и смягчение последствий чрезвычайных ситуаций природного и техногенного характера на территории Шимского городского поселения"</t>
  </si>
  <si>
    <t>i4_70003094200000000000</t>
  </si>
  <si>
    <t>4200000000</t>
  </si>
  <si>
    <t>Реализация мероприятий муниципальной программы "Снижение рисков и смягчение последствий чрезвычайных ситуаций природного и техногенного характера на территории Шимского городского поселения"</t>
  </si>
  <si>
    <t>i5_70003094200099999000</t>
  </si>
  <si>
    <t>4200099999</t>
  </si>
  <si>
    <t>i6_70003094200099999200</t>
  </si>
  <si>
    <t>i6_70003094200099999240</t>
  </si>
  <si>
    <t>Обеспечение пожарной безопасности</t>
  </si>
  <si>
    <t>i3_70003100000000000000</t>
  </si>
  <si>
    <t>0310</t>
  </si>
  <si>
    <t>i4_70003104200000000000</t>
  </si>
  <si>
    <t>i5_70003104200099999000</t>
  </si>
  <si>
    <t>i6_70003104200099999200</t>
  </si>
  <si>
    <t>i6_70003104200099999240</t>
  </si>
  <si>
    <t>i6_70003104200099999300</t>
  </si>
  <si>
    <t>Другие вопросы в области национальной безопасности и правоохранительной деятельности</t>
  </si>
  <si>
    <t>i3_70003140000000000000</t>
  </si>
  <si>
    <t>0314</t>
  </si>
  <si>
    <t>Муниципальная программа "Развитие единого аппаратно-программного комплекса "Безопасный город" на территории Шимского городского поселения"</t>
  </si>
  <si>
    <t>i4_70003145300000000000</t>
  </si>
  <si>
    <t>5300000000</t>
  </si>
  <si>
    <t>Реализация мероприятий муниципальной программы "Развитие единого аппаратно-программного комплекса "Безопасный город" на территории Шимского городского поселения</t>
  </si>
  <si>
    <t>i5_70003145300099999000</t>
  </si>
  <si>
    <t>5300099999</t>
  </si>
  <si>
    <t>i6_70003145300099999200</t>
  </si>
  <si>
    <t>i6_70003145300099999240</t>
  </si>
  <si>
    <t>НАЦИОНАЛЬНАЯ ЭКОНОМИКА</t>
  </si>
  <si>
    <t>i2_70004000000000000000</t>
  </si>
  <si>
    <t>0400</t>
  </si>
  <si>
    <t>Дорожное хозяйство (дорожные фонды)</t>
  </si>
  <si>
    <t>i3_70004090000000000000</t>
  </si>
  <si>
    <t>0409</t>
  </si>
  <si>
    <t>Муниципальная программа "Совершенствование и развитие сети автомобильных дорог Шимского городского поселения"</t>
  </si>
  <si>
    <t>i4_70004094300000000000</t>
  </si>
  <si>
    <t>4300000000</t>
  </si>
  <si>
    <t>Ремонт автомобильных дорог</t>
  </si>
  <si>
    <t>i5_70004094300071520000</t>
  </si>
  <si>
    <t>4300071520</t>
  </si>
  <si>
    <t>i6_70004094300071520200</t>
  </si>
  <si>
    <t>i6_70004094300071520240</t>
  </si>
  <si>
    <t>Реализация мероприятий муниципальной программы "Совершенствование и развитие сети автомобильных дорог Шимского городского поселения"</t>
  </si>
  <si>
    <t>i5_70004094300099999000</t>
  </si>
  <si>
    <t>4300099999</t>
  </si>
  <si>
    <t>i6_70004094300099999200</t>
  </si>
  <si>
    <t>i6_70004094300099999240</t>
  </si>
  <si>
    <t>Софинансирование работ по ремонту автомобильных дорог</t>
  </si>
  <si>
    <t>i5_700040943000S1520000</t>
  </si>
  <si>
    <t>43000S1520</t>
  </si>
  <si>
    <t>i6_700040943000S1520200</t>
  </si>
  <si>
    <t>i6_700040943000S1520240</t>
  </si>
  <si>
    <t>Другие вопросы в области национальной экономики</t>
  </si>
  <si>
    <t>i3_70004120000000000000</t>
  </si>
  <si>
    <t>0412</t>
  </si>
  <si>
    <t>i4_70004124500000000000</t>
  </si>
  <si>
    <t>i5_70004124500099999000</t>
  </si>
  <si>
    <t>i6_70004124500099999200</t>
  </si>
  <si>
    <t>i6_70004124500099999240</t>
  </si>
  <si>
    <t>Муниципальная программа"Развитие и совершенствование благоустройства территории Шимского городского поселения"</t>
  </si>
  <si>
    <t>i4_70004124700000000000</t>
  </si>
  <si>
    <t>4700000000</t>
  </si>
  <si>
    <t>Подпрограмма" Реализация приоритетного регионального проекта "Народный бюджет"</t>
  </si>
  <si>
    <t>i4_70004124750000000000</t>
  </si>
  <si>
    <t>4750000000</t>
  </si>
  <si>
    <t>Софинансирование реализации приоритетного регионального проекта "Народный бюджет"</t>
  </si>
  <si>
    <t>i5_700041247500S6100000</t>
  </si>
  <si>
    <t>47500S6100</t>
  </si>
  <si>
    <t>i6_700041247500S6100200</t>
  </si>
  <si>
    <t>i6_700041247500S6100240</t>
  </si>
  <si>
    <t>Муниципальная программа"Градостроительная политика на территории Шимского городского поселения"</t>
  </si>
  <si>
    <t>i4_70004125100000000000</t>
  </si>
  <si>
    <t>5100000000</t>
  </si>
  <si>
    <t>Реализация мероприятий муниципальной программы"Градостроительная политика на территории Шимского городского поселения"</t>
  </si>
  <si>
    <t>i5_70004125100099999000</t>
  </si>
  <si>
    <t>5100099999</t>
  </si>
  <si>
    <t>i6_70004125100099999200</t>
  </si>
  <si>
    <t>i6_70004125100099999240</t>
  </si>
  <si>
    <t>ЖИЛИЩНО-КОММУНАЛЬНОЕ ХОЗЯЙСТВО</t>
  </si>
  <si>
    <t>i2_70005000000000000000</t>
  </si>
  <si>
    <t>0500</t>
  </si>
  <si>
    <t>Жилищное хозяйство</t>
  </si>
  <si>
    <t>i3_70005010000000000000</t>
  </si>
  <si>
    <t>0501</t>
  </si>
  <si>
    <t>Муниципальная программа"Улучшение жилищных условий граждан и повышение качества жилищно-коммунальных услуг в Шимском городском поселении"</t>
  </si>
  <si>
    <t>i4_70005014600000000000</t>
  </si>
  <si>
    <t>4600000000</t>
  </si>
  <si>
    <t>Подпрограмма"Капитальный ремонт муниципального жилищного фонда Шимского городского поселения"</t>
  </si>
  <si>
    <t>i4_70005014610000000000</t>
  </si>
  <si>
    <t>4610000000</t>
  </si>
  <si>
    <t>Реализация мероприятий подпрограммы "Капитальный ремонт муниципального жилищного фонда Шимского городского поселения" муниципальной программы "Улучшение жилищных условий граждан и повышение качества жилищно-коммунальных услуг в Шимском городском поселении"</t>
  </si>
  <si>
    <t>i5_70005014610099999000</t>
  </si>
  <si>
    <t>4610099999</t>
  </si>
  <si>
    <t>i6_70005014610099999200</t>
  </si>
  <si>
    <t>i6_70005014610099999240</t>
  </si>
  <si>
    <t>Коммунальное хозяйство</t>
  </si>
  <si>
    <t>i3_70005020000000000000</t>
  </si>
  <si>
    <t>0502</t>
  </si>
  <si>
    <t>i4_70005024600000000000</t>
  </si>
  <si>
    <t>Подпрограмма"Содержание и развитие коммунальной инфраструктуры Шимского городского поселения"</t>
  </si>
  <si>
    <t>i4_70005024620000000000</t>
  </si>
  <si>
    <t>4620000000</t>
  </si>
  <si>
    <t>Возмещение расходов от предоставления населению услуг общественной бани п.Шимск</t>
  </si>
  <si>
    <t>i5_70005024620013000000</t>
  </si>
  <si>
    <t>4620013000</t>
  </si>
  <si>
    <t>i6_70005024620013000800</t>
  </si>
  <si>
    <t>i6_70005024620013000810</t>
  </si>
  <si>
    <t>Муниципальная программа"Энергосбережение и повышение энергетической эффективности в Шимском городском поселении"</t>
  </si>
  <si>
    <t>i4_70005025200000000000</t>
  </si>
  <si>
    <t>5200000000</t>
  </si>
  <si>
    <t>Реализация мероприятий муниципальной программы"Энергосбережение и повышение энергетической эффективности в Шимском городском поселении"</t>
  </si>
  <si>
    <t>i5_70005025200099999000</t>
  </si>
  <si>
    <t>5200099999</t>
  </si>
  <si>
    <t>i6_70005025200099999200</t>
  </si>
  <si>
    <t>i6_70005025200099999240</t>
  </si>
  <si>
    <t>Благоустройство</t>
  </si>
  <si>
    <t>i3_70005030000000000000</t>
  </si>
  <si>
    <t>0503</t>
  </si>
  <si>
    <t>i4_70005034100000000000</t>
  </si>
  <si>
    <t>Обустройство зоны отдыха в д.Коростынь с установкой уличных скамеек и урн</t>
  </si>
  <si>
    <t>i5_700050341000S2090000</t>
  </si>
  <si>
    <t>41000S2090</t>
  </si>
  <si>
    <t>i6_700050341000S2090200</t>
  </si>
  <si>
    <t>i6_700050341000S2090240</t>
  </si>
  <si>
    <t>Муниципальная программа"Формирование современной городской среды на территории Шимского городского поселения на 2018-2024годы"</t>
  </si>
  <si>
    <t>i4_70005034400000000000</t>
  </si>
  <si>
    <t>4400000000</t>
  </si>
  <si>
    <t>Реализация мероприятий муниципальной программы"Формирование современной городской среды на территории Шимского городского поселения на 2018-2024годы"</t>
  </si>
  <si>
    <t>i5_70005034400099999000</t>
  </si>
  <si>
    <t>4400099999</t>
  </si>
  <si>
    <t>i6_70005034400099999200</t>
  </si>
  <si>
    <t>i6_70005034400099999240</t>
  </si>
  <si>
    <t>Реализация программ формирования современной городской среды</t>
  </si>
  <si>
    <t>i5_7000503440F255550000</t>
  </si>
  <si>
    <t>440F255550</t>
  </si>
  <si>
    <t>i6_7000503440F255550200</t>
  </si>
  <si>
    <t>i6_7000503440F255550240</t>
  </si>
  <si>
    <t>i4_70005034700000000000</t>
  </si>
  <si>
    <t>Подпрограмма"Организация уличного освещения на территории Шимского городского поселения"</t>
  </si>
  <si>
    <t>i4_70005034710000000000</t>
  </si>
  <si>
    <t>4710000000</t>
  </si>
  <si>
    <t>Реализация мероприятий подпрограммы"Организация уличного освещения на территории Шимского городского поселения" муниципальной программы "Развитие и совершенствование благоустройства территории Шимского городского поселения"</t>
  </si>
  <si>
    <t>i5_70005034710099999000</t>
  </si>
  <si>
    <t>4710099999</t>
  </si>
  <si>
    <t>i6_70005034710099999200</t>
  </si>
  <si>
    <t>i6_70005034710099999240</t>
  </si>
  <si>
    <t>Подпрограмма"Организация озеленения территории Шимского городского поселения"</t>
  </si>
  <si>
    <t>i4_70005034720000000000</t>
  </si>
  <si>
    <t>4720000000</t>
  </si>
  <si>
    <t>Реализация мероприятий подпрограммы "Организация озеленения территории Шимского городского поселения" муниципальной программы"Развитие и совершенствование благоустройства территории Шимского городского поселения"</t>
  </si>
  <si>
    <t>i5_70005034720099999000</t>
  </si>
  <si>
    <t>4720099999</t>
  </si>
  <si>
    <t>i6_70005034720099999200</t>
  </si>
  <si>
    <t>i6_70005034720099999240</t>
  </si>
  <si>
    <t>Подпрограмма"Организация содержания воинских захоронений на территории Шимского городского поселения"</t>
  </si>
  <si>
    <t>i4_70005034730000000000</t>
  </si>
  <si>
    <t>4730000000</t>
  </si>
  <si>
    <t>Реализация мероприятий подпрограммы"Организация содержания воинских захоронений на территории Шимского городского поселения" муниципальной программы "Развитие и совершенствование благоустройства территории Шимского городского поселения"</t>
  </si>
  <si>
    <t>i5_70005034730099999000</t>
  </si>
  <si>
    <t>4730099999</t>
  </si>
  <si>
    <t>i6_70005034730099999200</t>
  </si>
  <si>
    <t>i6_70005034730099999240</t>
  </si>
  <si>
    <t>Подпрограмма" Проведение прочих мероприятий по организации благоустройства Шимского городского поселения"</t>
  </si>
  <si>
    <t>i4_70005034740000000000</t>
  </si>
  <si>
    <t>4740000000</t>
  </si>
  <si>
    <t>Реализация мероприятий подпрограммы "Проведение прочих мероприятий по организации благоустройства Шимского городского поселения" муниципальной программы"Развитие и совершенствование благоустройства территории Шимского городского поселения"</t>
  </si>
  <si>
    <t>i5_70005034740099999000</t>
  </si>
  <si>
    <t>4740099999</t>
  </si>
  <si>
    <t>i6_70005034740099999200</t>
  </si>
  <si>
    <t>i6_70005034740099999240</t>
  </si>
  <si>
    <t>i4_70005034750000000000</t>
  </si>
  <si>
    <t>Реализация приоритетного регионального проекта «Народный бюджет»</t>
  </si>
  <si>
    <t>i5_70005034750076100000</t>
  </si>
  <si>
    <t>4750076100</t>
  </si>
  <si>
    <t>i6_70005034750076100200</t>
  </si>
  <si>
    <t>i6_70005034750076100240</t>
  </si>
  <si>
    <t>i5_700050347500S6100000</t>
  </si>
  <si>
    <t>i6_700050347500S6100200</t>
  </si>
  <si>
    <t>i6_700050347500S6100240</t>
  </si>
  <si>
    <t>i4_70005035200000000000</t>
  </si>
  <si>
    <t>i5_70005035200099999000</t>
  </si>
  <si>
    <t>i6_70005035200099999200</t>
  </si>
  <si>
    <t>i6_70005035200099999240</t>
  </si>
  <si>
    <t>Другие вопросы в области жилищно-коммунального хозяйства</t>
  </si>
  <si>
    <t>i3_70005050000000000000</t>
  </si>
  <si>
    <t>0505</t>
  </si>
  <si>
    <t>i4_70005054600000000000</t>
  </si>
  <si>
    <t>i4_70005054620000000000</t>
  </si>
  <si>
    <t>Реализация мероприятий подпрограммы "Содержание и развитие коммунальной инфраструктуры Шимского городского поселения" муниципальной программы "Улучшение жилищных условий граждан и повышение качества жилищно-коммунальных услуг в Шимском городском поселении"</t>
  </si>
  <si>
    <t>i5_70005054620099999000</t>
  </si>
  <si>
    <t>4620099999</t>
  </si>
  <si>
    <t>i6_70005054620099999200</t>
  </si>
  <si>
    <t>i6_70005054620099999240</t>
  </si>
  <si>
    <t>ОБРАЗОВАНИЕ</t>
  </si>
  <si>
    <t>i2_70007000000000000000</t>
  </si>
  <si>
    <t>0700</t>
  </si>
  <si>
    <t>Молодежная политика</t>
  </si>
  <si>
    <t>i3_70007070000000000000</t>
  </si>
  <si>
    <t>0707</t>
  </si>
  <si>
    <t>Муниципальная программа"Развитие молодёжной политики и культуры на территории Шимского городского поселения"</t>
  </si>
  <si>
    <t>i4_70007074800000000000</t>
  </si>
  <si>
    <t>4800000000</t>
  </si>
  <si>
    <t>Подпрограмма"Развитие молодёжной политики на территории Шимского городского поселения"</t>
  </si>
  <si>
    <t>i4_70007074810000000000</t>
  </si>
  <si>
    <t>4810000000</t>
  </si>
  <si>
    <t>Реализация мероприятий подпрограммы"Развитие молодёжной политики на территории Шимского городского поселения" муниципальной программы"Развитие молодёжной политики и культуры на территории Шимского городского поселения"</t>
  </si>
  <si>
    <t>i5_70007074810099999000</t>
  </si>
  <si>
    <t>4810099999</t>
  </si>
  <si>
    <t>i6_70007074810099999200</t>
  </si>
  <si>
    <t>i6_70007074810099999240</t>
  </si>
  <si>
    <t>КУЛЬТУРА, КИНЕМАТОГРАФИЯ</t>
  </si>
  <si>
    <t>i2_70008000000000000000</t>
  </si>
  <si>
    <t>0800</t>
  </si>
  <si>
    <t>Культура</t>
  </si>
  <si>
    <t>i3_70008010000000000000</t>
  </si>
  <si>
    <t>0801</t>
  </si>
  <si>
    <t>i4_70008014800000000000</t>
  </si>
  <si>
    <t>Подпрограмма "Развитие культуры на территории Шимского городского поселения"</t>
  </si>
  <si>
    <t>i4_70008014820000000000</t>
  </si>
  <si>
    <t>4820000000</t>
  </si>
  <si>
    <t>Реализация мероприятий подпрограммы"Развитие культуры на территории Шимского городского поселения" муниципальной программы"Развитие молодёжной политики и культуры на территории Шимского городского поселения"</t>
  </si>
  <si>
    <t>i5_70008014820099999000</t>
  </si>
  <si>
    <t>4820099999</t>
  </si>
  <si>
    <t>i6_70008014820099999200</t>
  </si>
  <si>
    <t>i6_70008014820099999240</t>
  </si>
  <si>
    <t>СОЦИАЛЬНАЯ ПОЛИТИКА</t>
  </si>
  <si>
    <t>i2_70010000000000000000</t>
  </si>
  <si>
    <t>1000</t>
  </si>
  <si>
    <t>Пенсионное обеспечение</t>
  </si>
  <si>
    <t>i3_70010010000000000000</t>
  </si>
  <si>
    <t>1001</t>
  </si>
  <si>
    <t>i4_70010014100000000000</t>
  </si>
  <si>
    <t>Выплаты пенсии за выслугу лет на муниципальной службе</t>
  </si>
  <si>
    <t>i5_70010014100012000000</t>
  </si>
  <si>
    <t>4100012000</t>
  </si>
  <si>
    <t>i6_70010014100012000300</t>
  </si>
  <si>
    <t>Публичные нормативные социальные выплаты гражданам</t>
  </si>
  <si>
    <t>i6_70010014100012000310</t>
  </si>
  <si>
    <t>310</t>
  </si>
  <si>
    <t>Иные пенсии, социальные доплаты к пенсиям</t>
  </si>
  <si>
    <t>312</t>
  </si>
  <si>
    <t>ФИЗИЧЕСКАЯ КУЛЬТУРА И СПОРТ</t>
  </si>
  <si>
    <t>i2_70011000000000000000</t>
  </si>
  <si>
    <t>1100</t>
  </si>
  <si>
    <t>Массовый спорт</t>
  </si>
  <si>
    <t>i3_70011020000000000000</t>
  </si>
  <si>
    <t>1102</t>
  </si>
  <si>
    <t>Муниципальная программа"Развитие физической культуры и спорта в Шимском городском поселении"</t>
  </si>
  <si>
    <t>i4_70011024900000000000</t>
  </si>
  <si>
    <t>4900000000</t>
  </si>
  <si>
    <t>Реализация мероприятий муниципальной программы"Развитие физической культуры и спорта на территории Шимского городского поселения"</t>
  </si>
  <si>
    <t>i5_70011024900099999000</t>
  </si>
  <si>
    <t>4900099999</t>
  </si>
  <si>
    <t>i6_70011024900099999200</t>
  </si>
  <si>
    <t>i6_70011024900099999240</t>
  </si>
  <si>
    <t>i6_70011024900099999300</t>
  </si>
  <si>
    <t>i2_79201000000000000000</t>
  </si>
  <si>
    <t>i3_79201130000000000000</t>
  </si>
  <si>
    <t>Муниципальная программа "Управление муниципальными финансами в Шимском городском поселении"</t>
  </si>
  <si>
    <t>i4_79201135000000000000</t>
  </si>
  <si>
    <t>5000000000</t>
  </si>
  <si>
    <t>Подпрограмма"Повышение эффективности бюджетных расходов Шимского городского поселения"</t>
  </si>
  <si>
    <t>i4_79201135020000000000</t>
  </si>
  <si>
    <t>5020000000</t>
  </si>
  <si>
    <t>Реализация мероприятий подпрограммы "Повышение эффективности бюджетных расходов Шимского городского поселения" муниципальной программы "Управление муниципальными финансами в Шимском городском поселении"</t>
  </si>
  <si>
    <t>i5_79201135020099999000</t>
  </si>
  <si>
    <t>5020099999</t>
  </si>
  <si>
    <t>i6_79201135020099999200</t>
  </si>
  <si>
    <t>i6_79201135020099999240</t>
  </si>
  <si>
    <t>Федеральное казначейство</t>
  </si>
  <si>
    <t>100</t>
  </si>
  <si>
    <t>i1_10000000000000000000</t>
  </si>
  <si>
    <t>НАЛОГОВЫЕ И НЕНАЛОГОВЫЕ ДОХОДЫ</t>
  </si>
  <si>
    <t>10000000000000000</t>
  </si>
  <si>
    <t>i2_10010000000000000000</t>
  </si>
  <si>
    <t>НАЛОГИ НА ТОВАРЫ (РАБОТЫ, УСЛУГИ), РЕАЛИЗУЕМЫЕ НА ТЕРРИТОРИИ РОССИЙСКОЙ ФЕДЕРАЦИИ</t>
  </si>
  <si>
    <t>10300000000000000</t>
  </si>
  <si>
    <t>i2_10010300000000000000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</si>
  <si>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</si>
  <si>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</si>
  <si>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i2_10010302000010000110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</si>
  <si>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</si>
  <si>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</si>
  <si>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i2_10010302230010000110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</si>
  <si>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</si>
  <si>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</si>
  <si>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</si>
  <si>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</si>
  <si>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i2_10010302240010000110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</si>
  <si>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</si>
  <si>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</si>
  <si>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</si>
  <si>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</si>
  <si>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i2_10010302250010000110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</si>
  <si>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</si>
  <si>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</si>
  <si>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</si>
  <si>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</si>
  <si>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i2_10010302260010000110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</si>
  <si>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</si>
  <si>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</si>
  <si>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Федеральная налоговая служба</t>
  </si>
  <si>
    <t>182</t>
  </si>
  <si>
    <t>i1_18200000000000000000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</si>
  <si>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</si>
  <si>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</si>
  <si>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</si>
  <si>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</si>
  <si>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</si>
  <si>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</si>
  <si>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</si>
  <si>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</si>
  <si>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</si>
  <si>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</si>
  <si>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</si>
  <si>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</si>
  <si>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</si>
  <si>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</si>
  <si>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</si>
  <si>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</si>
  <si>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</si>
  <si>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</si>
  <si>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</si>
  <si>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</si>
  <si>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</si>
  <si>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</si>
  <si>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</si>
  <si>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</si>
  <si>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</si>
  <si>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</si>
  <si>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</si>
  <si>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</si>
  <si>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</si>
  <si>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</si>
  <si>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</si>
  <si>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</si>
  <si>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</si>
  <si>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</si>
  <si>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</si>
  <si>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</si>
  <si>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</si>
  <si>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</si>
  <si>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</si>
  <si>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</si>
  <si>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</si>
  <si>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</si>
  <si>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</si>
  <si>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i2_70011100000000000000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</si>
  <si>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</si>
  <si>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</si>
  <si>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i2_70011105000000000120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</si>
  <si>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</si>
  <si>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</si>
  <si>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i2_70011105010000000120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</si>
  <si>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</si>
  <si>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</si>
  <si>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</si>
  <si>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</si>
  <si>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i2_70011105020000000120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</si>
  <si>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</si>
  <si>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11105025130000120</t>
  </si>
  <si>
    <t>Платежи от государственных и муниципальных унитарных предприятий</t>
  </si>
  <si>
    <t>11107000000000120</t>
  </si>
  <si>
    <t>i2_70011107000000000120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</si>
  <si>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</si>
  <si>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11107010000000120</t>
  </si>
  <si>
    <t>i2_70011107010000000120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</si>
  <si>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</si>
  <si>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</si>
  <si>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</si>
  <si>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</si>
  <si>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i2_70011109000000000120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</si>
  <si>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</si>
  <si>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</si>
  <si>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i2_70011109040000000120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</si>
  <si>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</si>
  <si>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</si>
  <si>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</si>
  <si>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</si>
  <si>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i2_70011400000000000000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</si>
  <si>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</si>
  <si>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</si>
  <si>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i2_70011406000000000430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</si>
  <si>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</si>
  <si>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</si>
  <si>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i2_70011406010000000430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</si>
  <si>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</si>
  <si>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</si>
  <si>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</si>
  <si>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11406300000000430</t>
  </si>
  <si>
    <t>i2_70011406300000000430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</si>
  <si>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</si>
  <si>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11406310000000430</t>
  </si>
  <si>
    <t>i2_70011406310000000430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</si>
  <si>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</si>
  <si>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11406313130000430</t>
  </si>
  <si>
    <t>БЕЗВОЗМЕЗДНЫЕ ПОСТУПЛЕНИЯ</t>
  </si>
  <si>
    <t>20000000000000000</t>
  </si>
  <si>
    <t>i2_70020000000000000000</t>
  </si>
  <si>
    <t>БЕЗВОЗМЕЗДНЫЕ ПОСТУПЛЕНИЯ ОТ ДРУГИХ БЮДЖЕТОВ БЮДЖЕТНОЙ СИСТЕМЫ РОССИЙСКОЙ ФЕДЕРАЦИИ</t>
  </si>
  <si>
    <t>20200000000000000</t>
  </si>
  <si>
    <t>i2_70020200000000000000</t>
  </si>
  <si>
    <t>Субсидии бюджетам бюджетной системы Российской Федерации (межбюджетные субсидии)</t>
  </si>
  <si>
    <t>20220000000000150</t>
  </si>
  <si>
    <t>i2_70020220000000000150</t>
  </si>
  <si>
    <t>Субсидии бюджетам на реализацию программ формирования современной городской среды</t>
  </si>
  <si>
    <t>20225555000000150</t>
  </si>
  <si>
    <t>i2_70020225555000000150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</si>
  <si>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</si>
  <si>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</si>
  <si>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</si>
  <si>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</si>
  <si>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i2_70020229999000000150</t>
  </si>
  <si>
    <t>Прочие субсидии бюджетам городских поселений</t>
  </si>
  <si>
    <t>20229999130000150</t>
  </si>
  <si>
    <t>20240000000000150</t>
  </si>
  <si>
    <t>i2_70020240000000000150</t>
  </si>
  <si>
    <t>Прочие межбюджетные трансферты, передаваемые бюджетам</t>
  </si>
  <si>
    <t>20249999000000150</t>
  </si>
  <si>
    <t>i2_70020249999000000150</t>
  </si>
  <si>
    <t>Прочие межбюджетные трансферты, передаваемые бюджетам городских поселений</t>
  </si>
  <si>
    <t>20249999130000150</t>
  </si>
  <si>
    <t>ПРОЧИЕ БЕЗВОЗМЕЗДНЫЕ ПОСТУПЛЕНИЯ</t>
  </si>
  <si>
    <t>20700000000000000</t>
  </si>
  <si>
    <t>i2_70020700000000000000</t>
  </si>
  <si>
    <t>Прочие безвозмездные поступления в бюджеты городских поселений</t>
  </si>
  <si>
    <t>20705000130000150</t>
  </si>
  <si>
    <t>i2_70020705000130000150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</si>
  <si>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</si>
  <si>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20705020130000150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</si>
</sst>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4" borderId="21" xfId="0" applyNumberFormat="1" applyFont="1" applyFill="1" applyBorder="1" applyAlignment="1">
      <alignment horizontal="center" wrapText="1"/>
    </xf>
    <xf numFmtId="49" fontId="3" fillId="14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4" borderId="23" xfId="0" applyFont="1" applyFill="1" applyBorder="1" applyAlignment="1">
      <alignment horizontal="left" wrapText="1"/>
    </xf>
    <xf numFmtId="0" fontId="3" fillId="14" borderId="24" xfId="0" applyFont="1" applyFill="1" applyBorder="1" applyAlignment="1">
      <alignment horizontal="center" wrapText="1"/>
    </xf>
    <xf numFmtId="4" fontId="2" fillId="14" borderId="25" xfId="0" applyNumberFormat="1" applyFont="1" applyFill="1" applyBorder="1" applyAlignment="1">
      <alignment horizontal="center"/>
    </xf>
    <xf numFmtId="4" fontId="2" fillId="14" borderId="26" xfId="0" applyNumberFormat="1" applyFont="1" applyFill="1" applyBorder="1" applyAlignment="1">
      <alignment horizontal="center"/>
    </xf>
    <xf numFmtId="4" fontId="2" fillId="14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4" borderId="14" xfId="0" applyNumberFormat="1" applyFont="1" applyFill="1" applyBorder="1" applyAlignment="1">
      <alignment horizontal="center" wrapText="1"/>
    </xf>
    <xf numFmtId="49" fontId="3" fillId="14" borderId="15" xfId="0" applyNumberFormat="1" applyFont="1" applyFill="1" applyBorder="1" applyAlignment="1">
      <alignment horizontal="center" wrapText="1"/>
    </xf>
    <xf numFmtId="4" fontId="2" fillId="15" borderId="29" xfId="0" applyNumberFormat="1" applyFont="1" applyFill="1" applyBorder="1" applyAlignment="1">
      <alignment horizontal="right"/>
    </xf>
    <xf numFmtId="4" fontId="2" fillId="16" borderId="12" xfId="0" applyNumberFormat="1" applyFont="1" applyFill="1" applyBorder="1" applyAlignment="1">
      <alignment horizontal="right"/>
    </xf>
    <xf numFmtId="4" fontId="2" fillId="15" borderId="30" xfId="0" applyNumberFormat="1" applyFont="1" applyFill="1" applyBorder="1" applyAlignment="1">
      <alignment horizontal="right"/>
    </xf>
    <xf numFmtId="4" fontId="2" fillId="17" borderId="31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center"/>
    </xf>
    <xf numFmtId="4" fontId="2" fillId="14" borderId="12" xfId="0" applyNumberFormat="1" applyFont="1" applyFill="1" applyBorder="1" applyAlignment="1">
      <alignment horizontal="right"/>
    </xf>
    <xf numFmtId="4" fontId="2" fillId="14" borderId="20" xfId="0" applyNumberFormat="1" applyFont="1" applyFill="1" applyBorder="1" applyAlignment="1">
      <alignment horizontal="right"/>
    </xf>
    <xf numFmtId="4" fontId="2" fillId="14" borderId="32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right"/>
    </xf>
    <xf numFmtId="4" fontId="2" fillId="14" borderId="34" xfId="0" applyNumberFormat="1" applyFont="1" applyFill="1" applyBorder="1" applyAlignment="1">
      <alignment horizontal="right"/>
    </xf>
    <xf numFmtId="4" fontId="2" fillId="14" borderId="35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center"/>
    </xf>
    <xf numFmtId="4" fontId="2" fillId="14" borderId="34" xfId="0" applyNumberFormat="1" applyFont="1" applyFill="1" applyBorder="1" applyAlignment="1">
      <alignment horizontal="center"/>
    </xf>
    <xf numFmtId="4" fontId="2" fillId="14" borderId="35" xfId="0" applyNumberFormat="1" applyFont="1" applyFill="1" applyBorder="1" applyAlignment="1">
      <alignment horizontal="center"/>
    </xf>
    <xf numFmtId="0" fontId="2" fillId="14" borderId="32" xfId="0" applyNumberFormat="1" applyFont="1" applyFill="1" applyBorder="1" applyAlignment="1">
      <alignment horizontal="center"/>
    </xf>
    <xf numFmtId="4" fontId="2" fillId="17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left" wrapText="1"/>
    </xf>
    <xf numFmtId="0" fontId="3" fillId="14" borderId="37" xfId="0" applyFont="1" applyFill="1" applyBorder="1" applyAlignment="1">
      <alignment horizontal="left" wrapText="1"/>
    </xf>
    <xf numFmtId="0" fontId="3" fillId="14" borderId="27" xfId="0" applyFont="1" applyFill="1" applyBorder="1" applyAlignment="1">
      <alignment horizontal="left" wrapText="1"/>
    </xf>
    <xf numFmtId="0" fontId="3" fillId="14" borderId="38" xfId="0" applyFont="1" applyFill="1" applyBorder="1" applyAlignment="1">
      <alignment horizontal="left" wrapText="1"/>
    </xf>
    <xf numFmtId="0" fontId="3" fillId="14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5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16" borderId="32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 applyProtection="1">
      <alignment horizontal="right"/>
    </xf>
    <xf numFmtId="49" fontId="2" fillId="14" borderId="45" xfId="0" applyNumberFormat="1" applyFont="1" applyFill="1" applyBorder="1" applyAlignment="1">
      <alignment horizontal="center"/>
    </xf>
    <xf numFmtId="0" fontId="0" fillId="18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5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4" borderId="35" xfId="0" applyNumberFormat="1" applyFont="1" applyFill="1" applyBorder="1" applyAlignment="1">
      <alignment horizontal="center"/>
    </xf>
    <xf numFmtId="0" fontId="3" fillId="15" borderId="40" xfId="0" applyFont="1" applyFill="1" applyBorder="1" applyAlignment="1">
      <alignment horizontal="left" wrapText="1"/>
    </xf>
    <xf numFmtId="49" fontId="3" fillId="15" borderId="14" xfId="0" applyNumberFormat="1" applyFont="1" applyFill="1" applyBorder="1" applyAlignment="1">
      <alignment horizontal="center" wrapText="1"/>
    </xf>
    <xf numFmtId="49" fontId="3" fillId="15" borderId="47" xfId="0" applyNumberFormat="1" applyFont="1" applyFill="1" applyBorder="1" applyAlignment="1">
      <alignment horizontal="center" wrapText="1"/>
    </xf>
    <xf numFmtId="4" fontId="2" fillId="15" borderId="20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right"/>
    </xf>
    <xf numFmtId="4" fontId="2" fillId="16" borderId="48" xfId="0" applyNumberFormat="1" applyFont="1" applyFill="1" applyBorder="1" applyAlignment="1">
      <alignment horizontal="right"/>
    </xf>
    <xf numFmtId="49" fontId="0" fillId="15" borderId="0" xfId="0" applyNumberFormat="1" applyFill="1"/>
    <xf numFmtId="0" fontId="0" fillId="15" borderId="0" xfId="0" applyFill="1"/>
    <xf numFmtId="49" fontId="2" fillId="15" borderId="47" xfId="0" applyNumberFormat="1" applyFont="1" applyFill="1" applyBorder="1" applyAlignment="1">
      <alignment horizontal="center"/>
    </xf>
    <xf numFmtId="0" fontId="3" fillId="15" borderId="38" xfId="0" applyFont="1" applyFill="1" applyBorder="1" applyAlignment="1">
      <alignment horizontal="left" wrapText="1"/>
    </xf>
    <xf numFmtId="49" fontId="3" fillId="15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4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5" borderId="0" xfId="0" applyNumberFormat="1" applyFont="1" applyFill="1" applyBorder="1" applyAlignment="1">
      <alignment horizontal="right"/>
    </xf>
    <xf numFmtId="4" fontId="2" fillId="15" borderId="0" xfId="0" applyNumberFormat="1" applyFont="1" applyFill="1" applyBorder="1" applyAlignment="1">
      <alignment horizontal="center"/>
    </xf>
    <xf numFmtId="49" fontId="2" fillId="15" borderId="0" xfId="0" applyNumberFormat="1" applyFont="1" applyFill="1" applyBorder="1" applyAlignment="1">
      <alignment horizontal="right"/>
    </xf>
    <xf numFmtId="49" fontId="2" fillId="15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5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17" borderId="48" xfId="0" applyNumberFormat="1" applyFont="1" applyFill="1" applyBorder="1" applyAlignment="1">
      <alignment horizontal="right"/>
    </xf>
    <xf numFmtId="49" fontId="3" fillId="15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20" borderId="38" xfId="0" applyFont="1" applyFill="1" applyBorder="1" applyAlignment="1" applyProtection="1">
      <alignment horizontal="left" wrapText="1"/>
      <protection locked="0"/>
    </xf>
    <xf numFmtId="49" fontId="3" fillId="20" borderId="14" xfId="0" applyNumberFormat="1" applyFont="1" applyFill="1" applyBorder="1" applyAlignment="1" applyProtection="1">
      <alignment horizontal="center" wrapText="1"/>
      <protection locked="0"/>
    </xf>
    <xf numFmtId="49" fontId="2" fillId="20" borderId="49" xfId="0" applyNumberFormat="1" applyFont="1" applyFill="1" applyBorder="1" applyAlignment="1" applyProtection="1">
      <alignment horizontal="center" wrapText="1"/>
      <protection locked="0"/>
    </xf>
    <xf numFmtId="4" fontId="2" fillId="20" borderId="12" xfId="0" applyNumberFormat="1" applyFont="1" applyFill="1" applyBorder="1" applyAlignment="1" applyProtection="1">
      <alignment horizontal="right" wrapText="1"/>
      <protection locked="0"/>
    </xf>
    <xf numFmtId="4" fontId="2" fillId="20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20" borderId="0" xfId="0" applyNumberFormat="1" applyFill="1" applyAlignment="1">
      <alignment wrapText="1"/>
    </xf>
    <xf numFmtId="49" fontId="2" fillId="15" borderId="52" xfId="0" applyNumberFormat="1" applyFont="1" applyFill="1" applyBorder="1" applyAlignment="1">
      <alignment horizontal="center"/>
    </xf>
    <xf numFmtId="49" fontId="2" fillId="15" borderId="53" xfId="0" applyNumberFormat="1" applyFont="1" applyFill="1" applyBorder="1" applyAlignment="1">
      <alignment horizontal="center"/>
    </xf>
    <xf numFmtId="49" fontId="2" fillId="15" borderId="33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4" borderId="62" xfId="0" applyNumberFormat="1" applyFont="1" applyFill="1" applyBorder="1" applyAlignment="1">
      <alignment horizontal="center" wrapText="1"/>
    </xf>
    <xf numFmtId="49" fontId="3" fillId="14" borderId="63" xfId="0" applyNumberFormat="1" applyFont="1" applyFill="1" applyBorder="1" applyAlignment="1">
      <alignment horizontal="center" wrapText="1"/>
    </xf>
    <xf numFmtId="49" fontId="3" fillId="14" borderId="64" xfId="0" applyNumberFormat="1" applyFont="1" applyFill="1" applyBorder="1" applyAlignment="1">
      <alignment horizontal="center" wrapText="1"/>
    </xf>
    <xf numFmtId="49" fontId="3" fillId="14" borderId="59" xfId="0" applyNumberFormat="1" applyFont="1" applyFill="1" applyBorder="1" applyAlignment="1">
      <alignment horizontal="center" wrapText="1"/>
    </xf>
    <xf numFmtId="49" fontId="3" fillId="14" borderId="60" xfId="0" applyNumberFormat="1" applyFont="1" applyFill="1" applyBorder="1" applyAlignment="1">
      <alignment horizontal="center" wrapText="1"/>
    </xf>
    <xf numFmtId="49" fontId="3" fillId="14" borderId="61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16" borderId="47" xfId="0" applyNumberFormat="1" applyFont="1" applyFill="1" applyBorder="1" applyAlignment="1">
      <alignment horizontal="center"/>
    </xf>
    <xf numFmtId="49" fontId="2" fillId="16" borderId="53" xfId="0" applyNumberFormat="1" applyFont="1" applyFill="1" applyBorder="1" applyAlignment="1">
      <alignment horizontal="center"/>
    </xf>
    <xf numFmtId="49" fontId="2" fillId="16" borderId="33" xfId="0" applyNumberFormat="1" applyFont="1" applyFill="1" applyBorder="1" applyAlignment="1">
      <alignment horizontal="center"/>
    </xf>
    <xf numFmtId="49" fontId="2" fillId="20" borderId="53" xfId="0" applyNumberFormat="1" applyFont="1" applyFill="1" applyBorder="1" applyAlignment="1" applyProtection="1">
      <alignment horizontal="center" wrapText="1"/>
      <protection locked="0"/>
    </xf>
    <xf numFmtId="49" fontId="2" fillId="20" borderId="33" xfId="0" applyNumberFormat="1" applyFont="1" applyFill="1" applyBorder="1" applyAlignment="1" applyProtection="1">
      <alignment horizontal="center" wrapText="1"/>
      <protection locked="0"/>
    </xf>
    <xf numFmtId="49" fontId="2" fillId="19" borderId="52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14" borderId="47" xfId="0" applyNumberFormat="1" applyFont="1" applyFill="1" applyBorder="1" applyAlignment="1">
      <alignment horizontal="center"/>
    </xf>
    <xf numFmtId="49" fontId="2" fillId="14" borderId="53" xfId="0" applyNumberFormat="1" applyFont="1" applyFill="1" applyBorder="1" applyAlignment="1">
      <alignment horizontal="center"/>
    </xf>
    <xf numFmtId="49" fontId="2" fillId="14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60" xfId="0" applyNumberFormat="1" applyFont="1" applyBorder="1" applyAlignment="1">
      <alignment horizontal="center"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5" borderId="52" xfId="0" applyNumberFormat="1" applyFont="1" applyFill="1" applyBorder="1" applyAlignment="1">
      <alignment horizontal="center" wrapText="1"/>
    </xf>
    <xf numFmtId="49" fontId="3" fillId="15" borderId="54" xfId="0" applyNumberFormat="1" applyFont="1" applyFill="1" applyBorder="1" applyAlignment="1">
      <alignment horizontal="center" wrapText="1"/>
    </xf>
    <xf numFmtId="49" fontId="2" fillId="14" borderId="65" xfId="0" applyNumberFormat="1" applyFont="1" applyFill="1" applyBorder="1" applyAlignment="1">
      <alignment horizontal="center"/>
    </xf>
    <xf numFmtId="49" fontId="2" fillId="14" borderId="66" xfId="0" applyNumberFormat="1" applyFont="1" applyFill="1" applyBorder="1" applyAlignment="1">
      <alignment horizontal="center"/>
    </xf>
    <xf numFmtId="49" fontId="2" fillId="14" borderId="31" xfId="0" applyNumberFormat="1" applyFont="1" applyFill="1" applyBorder="1" applyAlignment="1">
      <alignment horizontal="center"/>
    </xf>
    <xf numFmtId="49" fontId="3" fillId="14" borderId="47" xfId="0" applyNumberFormat="1" applyFont="1" applyFill="1" applyBorder="1" applyAlignment="1">
      <alignment horizontal="center" wrapText="1"/>
    </xf>
    <xf numFmtId="49" fontId="3" fillId="14" borderId="53" xfId="0" applyNumberFormat="1" applyFont="1" applyFill="1" applyBorder="1" applyAlignment="1">
      <alignment horizontal="center" wrapText="1"/>
    </xf>
    <xf numFmtId="49" fontId="3" fillId="14" borderId="33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54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3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14" borderId="55" xfId="0" applyNumberFormat="1" applyFont="1" applyFill="1" applyBorder="1" applyAlignment="1">
      <alignment horizontal="center"/>
    </xf>
    <xf numFmtId="49" fontId="2" fillId="14" borderId="11" xfId="0" applyNumberFormat="1" applyFont="1" applyFill="1" applyBorder="1" applyAlignment="1">
      <alignment horizontal="center"/>
    </xf>
    <xf numFmtId="49" fontId="2" fillId="14" borderId="12" xfId="0" applyNumberFormat="1" applyFont="1" applyFill="1" applyBorder="1" applyAlignment="1">
      <alignment horizontal="center"/>
    </xf>
    <xf numFmtId="49" fontId="3" fillId="15" borderId="53" xfId="0" applyNumberFormat="1" applyFont="1" applyFill="1" applyBorder="1" applyAlignment="1">
      <alignment horizontal="center" wrapText="1"/>
    </xf>
    <xf numFmtId="49" fontId="3" fillId="15" borderId="33" xfId="0" applyNumberFormat="1" applyFont="1" applyFill="1" applyBorder="1" applyAlignment="1">
      <alignment horizont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60"/>
  <sheetViews>
    <sheetView tabSelected="1" workbookViewId="0">
      <selection sqref="A1:I1"/>
    </sheetView>
  </sheetViews>
  <sheetFormatPr defaultRowHeight="12.75" x14ac:dyDescent="0.2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97" t="s">
        <v>36</v>
      </c>
      <c r="B1" s="197"/>
      <c r="C1" s="197"/>
      <c r="D1" s="197"/>
      <c r="E1" s="197"/>
      <c r="F1" s="197"/>
      <c r="G1" s="197"/>
      <c r="H1" s="197"/>
      <c r="I1" s="198"/>
      <c r="J1" s="1" t="s">
        <v>3</v>
      </c>
      <c r="K1" s="22" t="s">
        <v>65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 x14ac:dyDescent="0.2">
      <c r="A3" s="32" t="s">
        <v>52</v>
      </c>
      <c r="B3" s="201" t="s">
        <v>62</v>
      </c>
      <c r="C3" s="201"/>
      <c r="D3" s="201"/>
      <c r="E3" s="22"/>
      <c r="F3" s="22"/>
      <c r="G3" s="202"/>
      <c r="H3" s="202"/>
      <c r="I3" s="32" t="s">
        <v>22</v>
      </c>
      <c r="J3" s="129">
        <v>43922</v>
      </c>
      <c r="K3" s="22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 x14ac:dyDescent="0.2">
      <c r="A5" s="3" t="s">
        <v>37</v>
      </c>
      <c r="B5" s="199" t="s">
        <v>64</v>
      </c>
      <c r="C5" s="199"/>
      <c r="D5" s="199"/>
      <c r="E5" s="199"/>
      <c r="F5" s="199"/>
      <c r="G5" s="199"/>
      <c r="H5" s="199"/>
      <c r="I5" s="33" t="s">
        <v>30</v>
      </c>
      <c r="J5" s="87" t="s">
        <v>65</v>
      </c>
      <c r="K5" s="22"/>
      <c r="L5" s="4"/>
    </row>
    <row r="6" spans="1:12" x14ac:dyDescent="0.2">
      <c r="A6" s="3" t="s">
        <v>38</v>
      </c>
      <c r="B6" s="200" t="s">
        <v>61</v>
      </c>
      <c r="C6" s="200"/>
      <c r="D6" s="200"/>
      <c r="E6" s="200"/>
      <c r="F6" s="200"/>
      <c r="G6" s="200"/>
      <c r="H6" s="200"/>
      <c r="I6" s="33" t="s">
        <v>59</v>
      </c>
      <c r="J6" s="87" t="s">
        <v>70</v>
      </c>
      <c r="K6" s="22" t="s">
        <v>69</v>
      </c>
      <c r="L6" s="4"/>
    </row>
    <row r="7" spans="1:12" x14ac:dyDescent="0.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 x14ac:dyDescent="0.25">
      <c r="A9" s="194" t="s">
        <v>29</v>
      </c>
      <c r="B9" s="194"/>
      <c r="C9" s="194"/>
      <c r="D9" s="194"/>
      <c r="E9" s="194"/>
      <c r="F9" s="194"/>
      <c r="G9" s="194"/>
      <c r="H9" s="194"/>
      <c r="I9" s="194"/>
      <c r="J9" s="194"/>
      <c r="K9" s="125" t="s">
        <v>67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 x14ac:dyDescent="0.2">
      <c r="A11" s="174" t="s">
        <v>39</v>
      </c>
      <c r="B11" s="174" t="s">
        <v>40</v>
      </c>
      <c r="C11" s="177" t="s">
        <v>41</v>
      </c>
      <c r="D11" s="178"/>
      <c r="E11" s="178"/>
      <c r="F11" s="178"/>
      <c r="G11" s="179"/>
      <c r="H11" s="174" t="s">
        <v>42</v>
      </c>
      <c r="I11" s="174" t="s">
        <v>23</v>
      </c>
      <c r="J11" s="174" t="s">
        <v>43</v>
      </c>
      <c r="K11" s="113"/>
    </row>
    <row r="12" spans="1:12" x14ac:dyDescent="0.2">
      <c r="A12" s="175"/>
      <c r="B12" s="175"/>
      <c r="C12" s="180"/>
      <c r="D12" s="181"/>
      <c r="E12" s="181"/>
      <c r="F12" s="181"/>
      <c r="G12" s="182"/>
      <c r="H12" s="175"/>
      <c r="I12" s="175"/>
      <c r="J12" s="175"/>
      <c r="K12" s="113"/>
    </row>
    <row r="13" spans="1:12" x14ac:dyDescent="0.2">
      <c r="A13" s="176"/>
      <c r="B13" s="176"/>
      <c r="C13" s="183"/>
      <c r="D13" s="184"/>
      <c r="E13" s="184"/>
      <c r="F13" s="184"/>
      <c r="G13" s="185"/>
      <c r="H13" s="176"/>
      <c r="I13" s="176"/>
      <c r="J13" s="176"/>
      <c r="K13" s="113"/>
    </row>
    <row r="14" spans="1:12" ht="13.5" thickBot="1" x14ac:dyDescent="0.25">
      <c r="A14" s="70">
        <v>1</v>
      </c>
      <c r="B14" s="12">
        <v>2</v>
      </c>
      <c r="C14" s="151">
        <v>3</v>
      </c>
      <c r="D14" s="152"/>
      <c r="E14" s="152"/>
      <c r="F14" s="152"/>
      <c r="G14" s="153"/>
      <c r="H14" s="13" t="s">
        <v>2</v>
      </c>
      <c r="I14" s="13" t="s">
        <v>25</v>
      </c>
      <c r="J14" s="13" t="s">
        <v>26</v>
      </c>
      <c r="K14" s="114"/>
    </row>
    <row r="15" spans="1:12" x14ac:dyDescent="0.2">
      <c r="A15" s="71" t="s">
        <v>28</v>
      </c>
      <c r="B15" s="38" t="s">
        <v>6</v>
      </c>
      <c r="C15" s="154" t="s">
        <v>17</v>
      </c>
      <c r="D15" s="155"/>
      <c r="E15" s="155"/>
      <c r="F15" s="155"/>
      <c r="G15" s="156"/>
      <c r="H15" s="52">
        <v>22809886</v>
      </c>
      <c r="I15" s="52">
        <v>3979197.56</v>
      </c>
      <c r="J15" s="104">
        <v>18894860.969999999</v>
      </c>
    </row>
    <row r="16" spans="1:12" x14ac:dyDescent="0.2">
      <c r="A16" s="72" t="s">
        <v>4</v>
      </c>
      <c r="B16" s="50"/>
      <c r="C16" s="191"/>
      <c r="D16" s="192"/>
      <c r="E16" s="192"/>
      <c r="F16" s="192"/>
      <c r="G16" s="193"/>
      <c r="H16" s="56"/>
      <c r="I16" s="57"/>
      <c r="J16" s="58"/>
    </row>
    <row r="17" spans="1:12" x14ac:dyDescent="0.2">
      <c r="A17" s="99" t="s">
        <v>472</v>
      </c>
      <c r="B17" s="100" t="s">
        <v>6</v>
      </c>
      <c r="C17" s="101" t="s">
        <v>473</v>
      </c>
      <c r="D17" s="186" t="s">
        <v>71</v>
      </c>
      <c r="E17" s="206"/>
      <c r="F17" s="206"/>
      <c r="G17" s="207"/>
      <c r="H17" s="96">
        <v>1348117</v>
      </c>
      <c r="I17" s="102">
        <v>293387.59999999998</v>
      </c>
      <c r="J17" s="103">
        <v>1106949.31</v>
      </c>
      <c r="K17" s="117" t="str">
        <f t="shared" ref="K17:K48" si="0">C17 &amp; D17 &amp; G17</f>
        <v>10000000000000000000</v>
      </c>
      <c r="L17" s="105" t="s">
        <v>474</v>
      </c>
    </row>
    <row r="18" spans="1:12" x14ac:dyDescent="0.2">
      <c r="A18" s="99" t="s">
        <v>475</v>
      </c>
      <c r="B18" s="100" t="s">
        <v>6</v>
      </c>
      <c r="C18" s="101" t="s">
        <v>473</v>
      </c>
      <c r="D18" s="186" t="s">
        <v>476</v>
      </c>
      <c r="E18" s="206"/>
      <c r="F18" s="206"/>
      <c r="G18" s="207"/>
      <c r="H18" s="96">
        <v>1348117</v>
      </c>
      <c r="I18" s="102">
        <v>293387.59999999998</v>
      </c>
      <c r="J18" s="103">
        <v>1106949.31</v>
      </c>
      <c r="K18" s="117" t="str">
        <f t="shared" si="0"/>
        <v>10010000000000000000</v>
      </c>
      <c r="L18" s="105" t="s">
        <v>477</v>
      </c>
    </row>
    <row r="19" spans="1:12" ht="22.5" x14ac:dyDescent="0.2">
      <c r="A19" s="99" t="s">
        <v>478</v>
      </c>
      <c r="B19" s="100" t="s">
        <v>6</v>
      </c>
      <c r="C19" s="101" t="s">
        <v>473</v>
      </c>
      <c r="D19" s="186" t="s">
        <v>479</v>
      </c>
      <c r="E19" s="206"/>
      <c r="F19" s="206"/>
      <c r="G19" s="207"/>
      <c r="H19" s="96">
        <v>1348117</v>
      </c>
      <c r="I19" s="102">
        <v>293387.59999999998</v>
      </c>
      <c r="J19" s="103">
        <v>1106949.31</v>
      </c>
      <c r="K19" s="117" t="str">
        <f t="shared" si="0"/>
        <v>10010300000000000000</v>
      </c>
      <c r="L19" s="105" t="s">
        <v>480</v>
      </c>
    </row>
    <row r="20" spans="1:12" ht="22.5" x14ac:dyDescent="0.2">
      <c r="A20" s="99" t="s">
        <v>481</v>
      </c>
      <c r="B20" s="100" t="s">
        <v>6</v>
      </c>
      <c r="C20" s="101" t="s">
        <v>473</v>
      </c>
      <c r="D20" s="186" t="s">
        <v>482</v>
      </c>
      <c r="E20" s="206"/>
      <c r="F20" s="206"/>
      <c r="G20" s="207"/>
      <c r="H20" s="96">
        <v>1348117</v>
      </c>
      <c r="I20" s="102">
        <v>293387.59999999998</v>
      </c>
      <c r="J20" s="103">
        <v>1106949.31</v>
      </c>
      <c r="K20" s="117" t="str">
        <f t="shared" si="0"/>
        <v>10010302000010000110</v>
      </c>
      <c r="L20" s="105" t="s">
        <v>483</v>
      </c>
    </row>
    <row r="21" spans="1:12" ht="56.25" x14ac:dyDescent="0.2">
      <c r="A21" s="99" t="s">
        <v>484</v>
      </c>
      <c r="B21" s="100" t="s">
        <v>6</v>
      </c>
      <c r="C21" s="101" t="s">
        <v>473</v>
      </c>
      <c r="D21" s="186" t="s">
        <v>485</v>
      </c>
      <c r="E21" s="206"/>
      <c r="F21" s="206"/>
      <c r="G21" s="207"/>
      <c r="H21" s="96">
        <v>617754</v>
      </c>
      <c r="I21" s="102">
        <v>133145.26</v>
      </c>
      <c r="J21" s="103">
        <v>484608.74</v>
      </c>
      <c r="K21" s="117" t="str">
        <f t="shared" si="0"/>
        <v>10010302230010000110</v>
      </c>
      <c r="L21" s="105" t="s">
        <v>486</v>
      </c>
    </row>
    <row r="22" spans="1:12" s="84" customFormat="1" ht="90" x14ac:dyDescent="0.2">
      <c r="A22" s="79" t="s">
        <v>487</v>
      </c>
      <c r="B22" s="78" t="s">
        <v>6</v>
      </c>
      <c r="C22" s="120" t="s">
        <v>473</v>
      </c>
      <c r="D22" s="195" t="s">
        <v>488</v>
      </c>
      <c r="E22" s="208"/>
      <c r="F22" s="208"/>
      <c r="G22" s="209"/>
      <c r="H22" s="80">
        <v>617754</v>
      </c>
      <c r="I22" s="81">
        <v>133145.26</v>
      </c>
      <c r="J22" s="82">
        <f>IF(IF(H22="",0,H22)=0,0,(IF(H22&gt;0,IF(I22&gt;H22,0,H22-I22),IF(I22&gt;H22,H22-I22,0))))</f>
        <v>484608.74</v>
      </c>
      <c r="K22" s="118" t="str">
        <f t="shared" si="0"/>
        <v>10010302231010000110</v>
      </c>
      <c r="L22" s="83" t="str">
        <f>C22 &amp; D22 &amp; G22</f>
        <v>10010302231010000110</v>
      </c>
    </row>
    <row r="23" spans="1:12" ht="78.75" x14ac:dyDescent="0.2">
      <c r="A23" s="99" t="s">
        <v>489</v>
      </c>
      <c r="B23" s="100" t="s">
        <v>6</v>
      </c>
      <c r="C23" s="101" t="s">
        <v>473</v>
      </c>
      <c r="D23" s="186" t="s">
        <v>490</v>
      </c>
      <c r="E23" s="206"/>
      <c r="F23" s="206"/>
      <c r="G23" s="207"/>
      <c r="H23" s="96">
        <v>3182</v>
      </c>
      <c r="I23" s="102">
        <v>867.98</v>
      </c>
      <c r="J23" s="103">
        <v>2314.02</v>
      </c>
      <c r="K23" s="117" t="str">
        <f t="shared" si="0"/>
        <v>10010302240010000110</v>
      </c>
      <c r="L23" s="105" t="s">
        <v>491</v>
      </c>
    </row>
    <row r="24" spans="1:12" s="84" customFormat="1" ht="101.25" x14ac:dyDescent="0.2">
      <c r="A24" s="79" t="s">
        <v>492</v>
      </c>
      <c r="B24" s="78" t="s">
        <v>6</v>
      </c>
      <c r="C24" s="120" t="s">
        <v>473</v>
      </c>
      <c r="D24" s="195" t="s">
        <v>493</v>
      </c>
      <c r="E24" s="208"/>
      <c r="F24" s="208"/>
      <c r="G24" s="209"/>
      <c r="H24" s="80">
        <v>3182</v>
      </c>
      <c r="I24" s="81">
        <v>867.98</v>
      </c>
      <c r="J24" s="82">
        <f>IF(IF(H24="",0,H24)=0,0,(IF(H24&gt;0,IF(I24&gt;H24,0,H24-I24),IF(I24&gt;H24,H24-I24,0))))</f>
        <v>2314.02</v>
      </c>
      <c r="K24" s="118" t="str">
        <f t="shared" si="0"/>
        <v>10010302241010000110</v>
      </c>
      <c r="L24" s="83" t="str">
        <f>C24 &amp; D24 &amp; G24</f>
        <v>10010302241010000110</v>
      </c>
    </row>
    <row r="25" spans="1:12" ht="56.25" x14ac:dyDescent="0.2">
      <c r="A25" s="99" t="s">
        <v>494</v>
      </c>
      <c r="B25" s="100" t="s">
        <v>6</v>
      </c>
      <c r="C25" s="101" t="s">
        <v>473</v>
      </c>
      <c r="D25" s="186" t="s">
        <v>495</v>
      </c>
      <c r="E25" s="206"/>
      <c r="F25" s="206"/>
      <c r="G25" s="207"/>
      <c r="H25" s="96">
        <v>806903</v>
      </c>
      <c r="I25" s="102">
        <v>186876.45</v>
      </c>
      <c r="J25" s="103">
        <v>620026.55000000005</v>
      </c>
      <c r="K25" s="117" t="str">
        <f t="shared" si="0"/>
        <v>10010302250010000110</v>
      </c>
      <c r="L25" s="105" t="s">
        <v>496</v>
      </c>
    </row>
    <row r="26" spans="1:12" s="84" customFormat="1" ht="90" x14ac:dyDescent="0.2">
      <c r="A26" s="79" t="s">
        <v>497</v>
      </c>
      <c r="B26" s="78" t="s">
        <v>6</v>
      </c>
      <c r="C26" s="120" t="s">
        <v>473</v>
      </c>
      <c r="D26" s="195" t="s">
        <v>498</v>
      </c>
      <c r="E26" s="208"/>
      <c r="F26" s="208"/>
      <c r="G26" s="209"/>
      <c r="H26" s="80">
        <v>806903</v>
      </c>
      <c r="I26" s="81">
        <v>186876.45</v>
      </c>
      <c r="J26" s="82">
        <f>IF(IF(H26="",0,H26)=0,0,(IF(H26&gt;0,IF(I26&gt;H26,0,H26-I26),IF(I26&gt;H26,H26-I26,0))))</f>
        <v>620026.55000000005</v>
      </c>
      <c r="K26" s="118" t="str">
        <f t="shared" si="0"/>
        <v>10010302251010000110</v>
      </c>
      <c r="L26" s="83" t="str">
        <f>C26 &amp; D26 &amp; G26</f>
        <v>10010302251010000110</v>
      </c>
    </row>
    <row r="27" spans="1:12" ht="56.25" x14ac:dyDescent="0.2">
      <c r="A27" s="99" t="s">
        <v>499</v>
      </c>
      <c r="B27" s="100" t="s">
        <v>6</v>
      </c>
      <c r="C27" s="101" t="s">
        <v>473</v>
      </c>
      <c r="D27" s="186" t="s">
        <v>500</v>
      </c>
      <c r="E27" s="206"/>
      <c r="F27" s="206"/>
      <c r="G27" s="207"/>
      <c r="H27" s="96">
        <v>-79722</v>
      </c>
      <c r="I27" s="102">
        <v>-27502.09</v>
      </c>
      <c r="J27" s="103">
        <v>0</v>
      </c>
      <c r="K27" s="117" t="str">
        <f t="shared" si="0"/>
        <v>10010302260010000110</v>
      </c>
      <c r="L27" s="105" t="s">
        <v>501</v>
      </c>
    </row>
    <row r="28" spans="1:12" s="84" customFormat="1" ht="90" x14ac:dyDescent="0.2">
      <c r="A28" s="79" t="s">
        <v>502</v>
      </c>
      <c r="B28" s="78" t="s">
        <v>6</v>
      </c>
      <c r="C28" s="120" t="s">
        <v>473</v>
      </c>
      <c r="D28" s="195" t="s">
        <v>503</v>
      </c>
      <c r="E28" s="208"/>
      <c r="F28" s="208"/>
      <c r="G28" s="209"/>
      <c r="H28" s="80">
        <v>-79722</v>
      </c>
      <c r="I28" s="81">
        <v>-27502.09</v>
      </c>
      <c r="J28" s="82">
        <f>IF(IF(H28="",0,H28)=0,0,(IF(H28&gt;0,IF(I28&gt;H28,0,H28-I28),IF(I28&gt;H28,H28-I28,0))))</f>
        <v>-52219.91</v>
      </c>
      <c r="K28" s="118" t="str">
        <f t="shared" si="0"/>
        <v>10010302261010000110</v>
      </c>
      <c r="L28" s="83" t="str">
        <f>C28 &amp; D28 &amp; G28</f>
        <v>10010302261010000110</v>
      </c>
    </row>
    <row r="29" spans="1:12" x14ac:dyDescent="0.2">
      <c r="A29" s="99" t="s">
        <v>504</v>
      </c>
      <c r="B29" s="100" t="s">
        <v>6</v>
      </c>
      <c r="C29" s="101" t="s">
        <v>505</v>
      </c>
      <c r="D29" s="186" t="s">
        <v>71</v>
      </c>
      <c r="E29" s="206"/>
      <c r="F29" s="206"/>
      <c r="G29" s="207"/>
      <c r="H29" s="96">
        <v>12506000</v>
      </c>
      <c r="I29" s="102">
        <v>1800709</v>
      </c>
      <c r="J29" s="103">
        <v>10705291</v>
      </c>
      <c r="K29" s="117" t="str">
        <f t="shared" si="0"/>
        <v>18200000000000000000</v>
      </c>
      <c r="L29" s="105" t="s">
        <v>506</v>
      </c>
    </row>
    <row r="30" spans="1:12" x14ac:dyDescent="0.2">
      <c r="A30" s="99" t="s">
        <v>475</v>
      </c>
      <c r="B30" s="100" t="s">
        <v>6</v>
      </c>
      <c r="C30" s="101" t="s">
        <v>505</v>
      </c>
      <c r="D30" s="186" t="s">
        <v>476</v>
      </c>
      <c r="E30" s="206"/>
      <c r="F30" s="206"/>
      <c r="G30" s="207"/>
      <c r="H30" s="96">
        <v>12506000</v>
      </c>
      <c r="I30" s="102">
        <v>1800709</v>
      </c>
      <c r="J30" s="103">
        <v>10705291</v>
      </c>
      <c r="K30" s="117" t="str">
        <f t="shared" si="0"/>
        <v>18210000000000000000</v>
      </c>
      <c r="L30" s="105" t="s">
        <v>507</v>
      </c>
    </row>
    <row r="31" spans="1:12" x14ac:dyDescent="0.2">
      <c r="A31" s="99" t="s">
        <v>508</v>
      </c>
      <c r="B31" s="100" t="s">
        <v>6</v>
      </c>
      <c r="C31" s="101" t="s">
        <v>505</v>
      </c>
      <c r="D31" s="186" t="s">
        <v>509</v>
      </c>
      <c r="E31" s="206"/>
      <c r="F31" s="206"/>
      <c r="G31" s="207"/>
      <c r="H31" s="96">
        <v>6450000</v>
      </c>
      <c r="I31" s="102">
        <v>1287363.6399999999</v>
      </c>
      <c r="J31" s="103">
        <v>5162636.3600000003</v>
      </c>
      <c r="K31" s="117" t="str">
        <f t="shared" si="0"/>
        <v>18210100000000000000</v>
      </c>
      <c r="L31" s="105" t="s">
        <v>510</v>
      </c>
    </row>
    <row r="32" spans="1:12" x14ac:dyDescent="0.2">
      <c r="A32" s="99" t="s">
        <v>511</v>
      </c>
      <c r="B32" s="100" t="s">
        <v>6</v>
      </c>
      <c r="C32" s="101" t="s">
        <v>505</v>
      </c>
      <c r="D32" s="186" t="s">
        <v>512</v>
      </c>
      <c r="E32" s="206"/>
      <c r="F32" s="206"/>
      <c r="G32" s="207"/>
      <c r="H32" s="96">
        <v>6450000</v>
      </c>
      <c r="I32" s="102">
        <v>1287363.6399999999</v>
      </c>
      <c r="J32" s="103">
        <v>5162636.3600000003</v>
      </c>
      <c r="K32" s="117" t="str">
        <f t="shared" si="0"/>
        <v>18210102000010000110</v>
      </c>
      <c r="L32" s="105" t="s">
        <v>513</v>
      </c>
    </row>
    <row r="33" spans="1:12" s="84" customFormat="1" ht="56.25" x14ac:dyDescent="0.2">
      <c r="A33" s="79" t="s">
        <v>514</v>
      </c>
      <c r="B33" s="78" t="s">
        <v>6</v>
      </c>
      <c r="C33" s="120" t="s">
        <v>505</v>
      </c>
      <c r="D33" s="195" t="s">
        <v>515</v>
      </c>
      <c r="E33" s="208"/>
      <c r="F33" s="208"/>
      <c r="G33" s="209"/>
      <c r="H33" s="80">
        <v>6415000</v>
      </c>
      <c r="I33" s="81">
        <v>1286028.44</v>
      </c>
      <c r="J33" s="82">
        <f>IF(IF(H33="",0,H33)=0,0,(IF(H33&gt;0,IF(I33&gt;H33,0,H33-I33),IF(I33&gt;H33,H33-I33,0))))</f>
        <v>5128971.5599999996</v>
      </c>
      <c r="K33" s="118" t="str">
        <f t="shared" si="0"/>
        <v>18210102010010000110</v>
      </c>
      <c r="L33" s="83" t="str">
        <f>C33 &amp; D33 &amp; G33</f>
        <v>18210102010010000110</v>
      </c>
    </row>
    <row r="34" spans="1:12" s="84" customFormat="1" ht="90" x14ac:dyDescent="0.2">
      <c r="A34" s="79" t="s">
        <v>516</v>
      </c>
      <c r="B34" s="78" t="s">
        <v>6</v>
      </c>
      <c r="C34" s="120" t="s">
        <v>505</v>
      </c>
      <c r="D34" s="195" t="s">
        <v>517</v>
      </c>
      <c r="E34" s="208"/>
      <c r="F34" s="208"/>
      <c r="G34" s="209"/>
      <c r="H34" s="80">
        <v>1000</v>
      </c>
      <c r="I34" s="81">
        <v>1.44</v>
      </c>
      <c r="J34" s="82">
        <f>IF(IF(H34="",0,H34)=0,0,(IF(H34&gt;0,IF(I34&gt;H34,0,H34-I34),IF(I34&gt;H34,H34-I34,0))))</f>
        <v>998.56</v>
      </c>
      <c r="K34" s="118" t="str">
        <f t="shared" si="0"/>
        <v>18210102020010000110</v>
      </c>
      <c r="L34" s="83" t="str">
        <f>C34 &amp; D34 &amp; G34</f>
        <v>18210102020010000110</v>
      </c>
    </row>
    <row r="35" spans="1:12" s="84" customFormat="1" ht="33.75" x14ac:dyDescent="0.2">
      <c r="A35" s="79" t="s">
        <v>518</v>
      </c>
      <c r="B35" s="78" t="s">
        <v>6</v>
      </c>
      <c r="C35" s="120" t="s">
        <v>505</v>
      </c>
      <c r="D35" s="195" t="s">
        <v>519</v>
      </c>
      <c r="E35" s="208"/>
      <c r="F35" s="208"/>
      <c r="G35" s="209"/>
      <c r="H35" s="80">
        <v>34000</v>
      </c>
      <c r="I35" s="81">
        <v>1333.76</v>
      </c>
      <c r="J35" s="82">
        <f>IF(IF(H35="",0,H35)=0,0,(IF(H35&gt;0,IF(I35&gt;H35,0,H35-I35),IF(I35&gt;H35,H35-I35,0))))</f>
        <v>32666.240000000002</v>
      </c>
      <c r="K35" s="118" t="str">
        <f t="shared" si="0"/>
        <v>18210102030010000110</v>
      </c>
      <c r="L35" s="83" t="str">
        <f>C35 &amp; D35 &amp; G35</f>
        <v>18210102030010000110</v>
      </c>
    </row>
    <row r="36" spans="1:12" x14ac:dyDescent="0.2">
      <c r="A36" s="99" t="s">
        <v>520</v>
      </c>
      <c r="B36" s="100" t="s">
        <v>6</v>
      </c>
      <c r="C36" s="101" t="s">
        <v>505</v>
      </c>
      <c r="D36" s="186" t="s">
        <v>521</v>
      </c>
      <c r="E36" s="206"/>
      <c r="F36" s="206"/>
      <c r="G36" s="207"/>
      <c r="H36" s="96">
        <v>220000</v>
      </c>
      <c r="I36" s="102">
        <v>3485</v>
      </c>
      <c r="J36" s="103">
        <v>216515</v>
      </c>
      <c r="K36" s="117" t="str">
        <f t="shared" si="0"/>
        <v>18210500000000000000</v>
      </c>
      <c r="L36" s="105" t="s">
        <v>522</v>
      </c>
    </row>
    <row r="37" spans="1:12" x14ac:dyDescent="0.2">
      <c r="A37" s="99" t="s">
        <v>523</v>
      </c>
      <c r="B37" s="100" t="s">
        <v>6</v>
      </c>
      <c r="C37" s="101" t="s">
        <v>505</v>
      </c>
      <c r="D37" s="186" t="s">
        <v>524</v>
      </c>
      <c r="E37" s="206"/>
      <c r="F37" s="206"/>
      <c r="G37" s="207"/>
      <c r="H37" s="96">
        <v>220000</v>
      </c>
      <c r="I37" s="102">
        <v>3485</v>
      </c>
      <c r="J37" s="103">
        <v>216515</v>
      </c>
      <c r="K37" s="117" t="str">
        <f t="shared" si="0"/>
        <v>18210503000010000110</v>
      </c>
      <c r="L37" s="105" t="s">
        <v>525</v>
      </c>
    </row>
    <row r="38" spans="1:12" s="84" customFormat="1" x14ac:dyDescent="0.2">
      <c r="A38" s="79" t="s">
        <v>523</v>
      </c>
      <c r="B38" s="78" t="s">
        <v>6</v>
      </c>
      <c r="C38" s="120" t="s">
        <v>505</v>
      </c>
      <c r="D38" s="195" t="s">
        <v>526</v>
      </c>
      <c r="E38" s="208"/>
      <c r="F38" s="208"/>
      <c r="G38" s="209"/>
      <c r="H38" s="80">
        <v>220000</v>
      </c>
      <c r="I38" s="81">
        <v>3485</v>
      </c>
      <c r="J38" s="82">
        <f>IF(IF(H38="",0,H38)=0,0,(IF(H38&gt;0,IF(I38&gt;H38,0,H38-I38),IF(I38&gt;H38,H38-I38,0))))</f>
        <v>216515</v>
      </c>
      <c r="K38" s="118" t="str">
        <f t="shared" si="0"/>
        <v>18210503010010000110</v>
      </c>
      <c r="L38" s="83" t="str">
        <f>C38 &amp; D38 &amp; G38</f>
        <v>18210503010010000110</v>
      </c>
    </row>
    <row r="39" spans="1:12" x14ac:dyDescent="0.2">
      <c r="A39" s="99" t="s">
        <v>527</v>
      </c>
      <c r="B39" s="100" t="s">
        <v>6</v>
      </c>
      <c r="C39" s="101" t="s">
        <v>505</v>
      </c>
      <c r="D39" s="186" t="s">
        <v>528</v>
      </c>
      <c r="E39" s="206"/>
      <c r="F39" s="206"/>
      <c r="G39" s="207"/>
      <c r="H39" s="96">
        <v>5836000</v>
      </c>
      <c r="I39" s="102">
        <v>509860.36</v>
      </c>
      <c r="J39" s="103">
        <v>5326139.6399999997</v>
      </c>
      <c r="K39" s="117" t="str">
        <f t="shared" si="0"/>
        <v>18210600000000000000</v>
      </c>
      <c r="L39" s="105" t="s">
        <v>529</v>
      </c>
    </row>
    <row r="40" spans="1:12" x14ac:dyDescent="0.2">
      <c r="A40" s="99" t="s">
        <v>530</v>
      </c>
      <c r="B40" s="100" t="s">
        <v>6</v>
      </c>
      <c r="C40" s="101" t="s">
        <v>505</v>
      </c>
      <c r="D40" s="186" t="s">
        <v>531</v>
      </c>
      <c r="E40" s="206"/>
      <c r="F40" s="206"/>
      <c r="G40" s="207"/>
      <c r="H40" s="96">
        <v>555000</v>
      </c>
      <c r="I40" s="102">
        <v>105690.45</v>
      </c>
      <c r="J40" s="103">
        <v>449309.55</v>
      </c>
      <c r="K40" s="117" t="str">
        <f t="shared" si="0"/>
        <v>18210601000000000110</v>
      </c>
      <c r="L40" s="105" t="s">
        <v>532</v>
      </c>
    </row>
    <row r="41" spans="1:12" s="84" customFormat="1" ht="33.75" x14ac:dyDescent="0.2">
      <c r="A41" s="79" t="s">
        <v>533</v>
      </c>
      <c r="B41" s="78" t="s">
        <v>6</v>
      </c>
      <c r="C41" s="120" t="s">
        <v>505</v>
      </c>
      <c r="D41" s="195" t="s">
        <v>534</v>
      </c>
      <c r="E41" s="208"/>
      <c r="F41" s="208"/>
      <c r="G41" s="209"/>
      <c r="H41" s="80">
        <v>555000</v>
      </c>
      <c r="I41" s="81">
        <v>105690.45</v>
      </c>
      <c r="J41" s="82">
        <f>IF(IF(H41="",0,H41)=0,0,(IF(H41&gt;0,IF(I41&gt;H41,0,H41-I41),IF(I41&gt;H41,H41-I41,0))))</f>
        <v>449309.55</v>
      </c>
      <c r="K41" s="118" t="str">
        <f t="shared" si="0"/>
        <v>18210601030130000110</v>
      </c>
      <c r="L41" s="83" t="str">
        <f>C41 &amp; D41 &amp; G41</f>
        <v>18210601030130000110</v>
      </c>
    </row>
    <row r="42" spans="1:12" x14ac:dyDescent="0.2">
      <c r="A42" s="99" t="s">
        <v>535</v>
      </c>
      <c r="B42" s="100" t="s">
        <v>6</v>
      </c>
      <c r="C42" s="101" t="s">
        <v>505</v>
      </c>
      <c r="D42" s="186" t="s">
        <v>536</v>
      </c>
      <c r="E42" s="206"/>
      <c r="F42" s="206"/>
      <c r="G42" s="207"/>
      <c r="H42" s="96">
        <v>5281000</v>
      </c>
      <c r="I42" s="102">
        <v>404169.91</v>
      </c>
      <c r="J42" s="103">
        <v>4876830.09</v>
      </c>
      <c r="K42" s="117" t="str">
        <f t="shared" si="0"/>
        <v>18210606000000000110</v>
      </c>
      <c r="L42" s="105" t="s">
        <v>537</v>
      </c>
    </row>
    <row r="43" spans="1:12" x14ac:dyDescent="0.2">
      <c r="A43" s="99" t="s">
        <v>538</v>
      </c>
      <c r="B43" s="100" t="s">
        <v>6</v>
      </c>
      <c r="C43" s="101" t="s">
        <v>505</v>
      </c>
      <c r="D43" s="186" t="s">
        <v>539</v>
      </c>
      <c r="E43" s="206"/>
      <c r="F43" s="206"/>
      <c r="G43" s="207"/>
      <c r="H43" s="96">
        <v>1581000</v>
      </c>
      <c r="I43" s="102">
        <v>256489.54</v>
      </c>
      <c r="J43" s="103">
        <v>1324510.46</v>
      </c>
      <c r="K43" s="117" t="str">
        <f t="shared" si="0"/>
        <v>18210606030000000110</v>
      </c>
      <c r="L43" s="105" t="s">
        <v>540</v>
      </c>
    </row>
    <row r="44" spans="1:12" s="84" customFormat="1" ht="33.75" x14ac:dyDescent="0.2">
      <c r="A44" s="79" t="s">
        <v>541</v>
      </c>
      <c r="B44" s="78" t="s">
        <v>6</v>
      </c>
      <c r="C44" s="120" t="s">
        <v>505</v>
      </c>
      <c r="D44" s="195" t="s">
        <v>542</v>
      </c>
      <c r="E44" s="208"/>
      <c r="F44" s="208"/>
      <c r="G44" s="209"/>
      <c r="H44" s="80">
        <v>1581000</v>
      </c>
      <c r="I44" s="81">
        <v>256489.54</v>
      </c>
      <c r="J44" s="82">
        <f>IF(IF(H44="",0,H44)=0,0,(IF(H44&gt;0,IF(I44&gt;H44,0,H44-I44),IF(I44&gt;H44,H44-I44,0))))</f>
        <v>1324510.46</v>
      </c>
      <c r="K44" s="118" t="str">
        <f t="shared" si="0"/>
        <v>18210606033130000110</v>
      </c>
      <c r="L44" s="83" t="str">
        <f>C44 &amp; D44 &amp; G44</f>
        <v>18210606033130000110</v>
      </c>
    </row>
    <row r="45" spans="1:12" x14ac:dyDescent="0.2">
      <c r="A45" s="99" t="s">
        <v>543</v>
      </c>
      <c r="B45" s="100" t="s">
        <v>6</v>
      </c>
      <c r="C45" s="101" t="s">
        <v>505</v>
      </c>
      <c r="D45" s="186" t="s">
        <v>544</v>
      </c>
      <c r="E45" s="206"/>
      <c r="F45" s="206"/>
      <c r="G45" s="207"/>
      <c r="H45" s="96">
        <v>3700000</v>
      </c>
      <c r="I45" s="102">
        <v>147680.37</v>
      </c>
      <c r="J45" s="103">
        <v>3552319.63</v>
      </c>
      <c r="K45" s="117" t="str">
        <f t="shared" si="0"/>
        <v>18210606040000000110</v>
      </c>
      <c r="L45" s="105" t="s">
        <v>545</v>
      </c>
    </row>
    <row r="46" spans="1:12" s="84" customFormat="1" ht="33.75" x14ac:dyDescent="0.2">
      <c r="A46" s="79" t="s">
        <v>546</v>
      </c>
      <c r="B46" s="78" t="s">
        <v>6</v>
      </c>
      <c r="C46" s="120" t="s">
        <v>505</v>
      </c>
      <c r="D46" s="195" t="s">
        <v>547</v>
      </c>
      <c r="E46" s="208"/>
      <c r="F46" s="208"/>
      <c r="G46" s="209"/>
      <c r="H46" s="80">
        <v>3700000</v>
      </c>
      <c r="I46" s="81">
        <v>147680.37</v>
      </c>
      <c r="J46" s="82">
        <f>IF(IF(H46="",0,H46)=0,0,(IF(H46&gt;0,IF(I46&gt;H46,0,H46-I46),IF(I46&gt;H46,H46-I46,0))))</f>
        <v>3552319.63</v>
      </c>
      <c r="K46" s="118" t="str">
        <f t="shared" si="0"/>
        <v>18210606043130000110</v>
      </c>
      <c r="L46" s="83" t="str">
        <f>C46 &amp; D46 &amp; G46</f>
        <v>18210606043130000110</v>
      </c>
    </row>
    <row r="47" spans="1:12" x14ac:dyDescent="0.2">
      <c r="A47" s="99">
        <v>700</v>
      </c>
      <c r="B47" s="100" t="s">
        <v>6</v>
      </c>
      <c r="C47" s="101" t="s">
        <v>9</v>
      </c>
      <c r="D47" s="186" t="s">
        <v>71</v>
      </c>
      <c r="E47" s="206"/>
      <c r="F47" s="206"/>
      <c r="G47" s="207"/>
      <c r="H47" s="96">
        <v>8955769</v>
      </c>
      <c r="I47" s="102">
        <v>1885100.96</v>
      </c>
      <c r="J47" s="103">
        <v>7082620.6600000001</v>
      </c>
      <c r="K47" s="117" t="str">
        <f t="shared" si="0"/>
        <v>70000000000000000000</v>
      </c>
      <c r="L47" s="105" t="s">
        <v>95</v>
      </c>
    </row>
    <row r="48" spans="1:12" x14ac:dyDescent="0.2">
      <c r="A48" s="99" t="s">
        <v>475</v>
      </c>
      <c r="B48" s="100" t="s">
        <v>6</v>
      </c>
      <c r="C48" s="101" t="s">
        <v>9</v>
      </c>
      <c r="D48" s="186" t="s">
        <v>476</v>
      </c>
      <c r="E48" s="206"/>
      <c r="F48" s="206"/>
      <c r="G48" s="207"/>
      <c r="H48" s="96">
        <v>5274200</v>
      </c>
      <c r="I48" s="102">
        <v>1780100.96</v>
      </c>
      <c r="J48" s="103">
        <v>3506051.66</v>
      </c>
      <c r="K48" s="117" t="str">
        <f t="shared" si="0"/>
        <v>70010000000000000000</v>
      </c>
      <c r="L48" s="105" t="s">
        <v>429</v>
      </c>
    </row>
    <row r="49" spans="1:12" ht="33.75" x14ac:dyDescent="0.2">
      <c r="A49" s="99" t="s">
        <v>548</v>
      </c>
      <c r="B49" s="100" t="s">
        <v>6</v>
      </c>
      <c r="C49" s="101" t="s">
        <v>9</v>
      </c>
      <c r="D49" s="186" t="s">
        <v>549</v>
      </c>
      <c r="E49" s="206"/>
      <c r="F49" s="206"/>
      <c r="G49" s="207"/>
      <c r="H49" s="96">
        <v>4804200</v>
      </c>
      <c r="I49" s="102">
        <v>1496631.47</v>
      </c>
      <c r="J49" s="103">
        <v>3307568.53</v>
      </c>
      <c r="K49" s="117" t="str">
        <f t="shared" ref="K49:K80" si="1">C49 &amp; D49 &amp; G49</f>
        <v>70011100000000000000</v>
      </c>
      <c r="L49" s="105" t="s">
        <v>550</v>
      </c>
    </row>
    <row r="50" spans="1:12" ht="67.5" x14ac:dyDescent="0.2">
      <c r="A50" s="99" t="s">
        <v>551</v>
      </c>
      <c r="B50" s="100" t="s">
        <v>6</v>
      </c>
      <c r="C50" s="101" t="s">
        <v>9</v>
      </c>
      <c r="D50" s="186" t="s">
        <v>552</v>
      </c>
      <c r="E50" s="206"/>
      <c r="F50" s="206"/>
      <c r="G50" s="207"/>
      <c r="H50" s="96">
        <v>1601200</v>
      </c>
      <c r="I50" s="102">
        <v>235479.48</v>
      </c>
      <c r="J50" s="103">
        <v>1365720.52</v>
      </c>
      <c r="K50" s="117" t="str">
        <f t="shared" si="1"/>
        <v>70011105000000000120</v>
      </c>
      <c r="L50" s="105" t="s">
        <v>553</v>
      </c>
    </row>
    <row r="51" spans="1:12" ht="56.25" x14ac:dyDescent="0.2">
      <c r="A51" s="99" t="s">
        <v>554</v>
      </c>
      <c r="B51" s="100" t="s">
        <v>6</v>
      </c>
      <c r="C51" s="101" t="s">
        <v>9</v>
      </c>
      <c r="D51" s="186" t="s">
        <v>555</v>
      </c>
      <c r="E51" s="206"/>
      <c r="F51" s="206"/>
      <c r="G51" s="207"/>
      <c r="H51" s="96">
        <v>1600000</v>
      </c>
      <c r="I51" s="102">
        <v>235479.48</v>
      </c>
      <c r="J51" s="103">
        <v>1364520.52</v>
      </c>
      <c r="K51" s="117" t="str">
        <f t="shared" si="1"/>
        <v>70011105010000000120</v>
      </c>
      <c r="L51" s="105" t="s">
        <v>556</v>
      </c>
    </row>
    <row r="52" spans="1:12" s="84" customFormat="1" ht="67.5" x14ac:dyDescent="0.2">
      <c r="A52" s="79" t="s">
        <v>557</v>
      </c>
      <c r="B52" s="78" t="s">
        <v>6</v>
      </c>
      <c r="C52" s="120" t="s">
        <v>9</v>
      </c>
      <c r="D52" s="195" t="s">
        <v>558</v>
      </c>
      <c r="E52" s="208"/>
      <c r="F52" s="208"/>
      <c r="G52" s="209"/>
      <c r="H52" s="80">
        <v>1600000</v>
      </c>
      <c r="I52" s="81">
        <v>235479.48</v>
      </c>
      <c r="J52" s="82">
        <f>IF(IF(H52="",0,H52)=0,0,(IF(H52&gt;0,IF(I52&gt;H52,0,H52-I52),IF(I52&gt;H52,H52-I52,0))))</f>
        <v>1364520.52</v>
      </c>
      <c r="K52" s="118" t="str">
        <f t="shared" si="1"/>
        <v>70011105013130000120</v>
      </c>
      <c r="L52" s="83" t="str">
        <f>C52 &amp; D52 &amp; G52</f>
        <v>70011105013130000120</v>
      </c>
    </row>
    <row r="53" spans="1:12" ht="67.5" x14ac:dyDescent="0.2">
      <c r="A53" s="99" t="s">
        <v>559</v>
      </c>
      <c r="B53" s="100" t="s">
        <v>6</v>
      </c>
      <c r="C53" s="101" t="s">
        <v>9</v>
      </c>
      <c r="D53" s="186" t="s">
        <v>560</v>
      </c>
      <c r="E53" s="206"/>
      <c r="F53" s="206"/>
      <c r="G53" s="207"/>
      <c r="H53" s="96">
        <v>1200</v>
      </c>
      <c r="I53" s="102">
        <v>0</v>
      </c>
      <c r="J53" s="103">
        <v>1200</v>
      </c>
      <c r="K53" s="117" t="str">
        <f t="shared" si="1"/>
        <v>70011105020000000120</v>
      </c>
      <c r="L53" s="105" t="s">
        <v>561</v>
      </c>
    </row>
    <row r="54" spans="1:12" s="84" customFormat="1" ht="67.5" x14ac:dyDescent="0.2">
      <c r="A54" s="79" t="s">
        <v>562</v>
      </c>
      <c r="B54" s="78" t="s">
        <v>6</v>
      </c>
      <c r="C54" s="120" t="s">
        <v>9</v>
      </c>
      <c r="D54" s="195" t="s">
        <v>563</v>
      </c>
      <c r="E54" s="208"/>
      <c r="F54" s="208"/>
      <c r="G54" s="209"/>
      <c r="H54" s="80">
        <v>1200</v>
      </c>
      <c r="I54" s="81">
        <v>0</v>
      </c>
      <c r="J54" s="82">
        <f>IF(IF(H54="",0,H54)=0,0,(IF(H54&gt;0,IF(I54&gt;H54,0,H54-I54),IF(I54&gt;H54,H54-I54,0))))</f>
        <v>1200</v>
      </c>
      <c r="K54" s="118" t="str">
        <f t="shared" si="1"/>
        <v>70011105025130000120</v>
      </c>
      <c r="L54" s="83" t="str">
        <f>C54 &amp; D54 &amp; G54</f>
        <v>70011105025130000120</v>
      </c>
    </row>
    <row r="55" spans="1:12" ht="22.5" x14ac:dyDescent="0.2">
      <c r="A55" s="99" t="s">
        <v>564</v>
      </c>
      <c r="B55" s="100" t="s">
        <v>6</v>
      </c>
      <c r="C55" s="101" t="s">
        <v>9</v>
      </c>
      <c r="D55" s="186" t="s">
        <v>565</v>
      </c>
      <c r="E55" s="206"/>
      <c r="F55" s="206"/>
      <c r="G55" s="207"/>
      <c r="H55" s="96">
        <v>3000</v>
      </c>
      <c r="I55" s="102">
        <v>0</v>
      </c>
      <c r="J55" s="103">
        <v>3000</v>
      </c>
      <c r="K55" s="117" t="str">
        <f t="shared" si="1"/>
        <v>70011107000000000120</v>
      </c>
      <c r="L55" s="105" t="s">
        <v>566</v>
      </c>
    </row>
    <row r="56" spans="1:12" ht="33.75" x14ac:dyDescent="0.2">
      <c r="A56" s="99" t="s">
        <v>567</v>
      </c>
      <c r="B56" s="100" t="s">
        <v>6</v>
      </c>
      <c r="C56" s="101" t="s">
        <v>9</v>
      </c>
      <c r="D56" s="186" t="s">
        <v>568</v>
      </c>
      <c r="E56" s="206"/>
      <c r="F56" s="206"/>
      <c r="G56" s="207"/>
      <c r="H56" s="96">
        <v>3000</v>
      </c>
      <c r="I56" s="102">
        <v>0</v>
      </c>
      <c r="J56" s="103">
        <v>3000</v>
      </c>
      <c r="K56" s="117" t="str">
        <f t="shared" si="1"/>
        <v>70011107010000000120</v>
      </c>
      <c r="L56" s="105" t="s">
        <v>569</v>
      </c>
    </row>
    <row r="57" spans="1:12" s="84" customFormat="1" ht="45" x14ac:dyDescent="0.2">
      <c r="A57" s="79" t="s">
        <v>570</v>
      </c>
      <c r="B57" s="78" t="s">
        <v>6</v>
      </c>
      <c r="C57" s="120" t="s">
        <v>9</v>
      </c>
      <c r="D57" s="195" t="s">
        <v>571</v>
      </c>
      <c r="E57" s="208"/>
      <c r="F57" s="208"/>
      <c r="G57" s="209"/>
      <c r="H57" s="80">
        <v>3000</v>
      </c>
      <c r="I57" s="81">
        <v>0</v>
      </c>
      <c r="J57" s="82">
        <f>IF(IF(H57="",0,H57)=0,0,(IF(H57&gt;0,IF(I57&gt;H57,0,H57-I57),IF(I57&gt;H57,H57-I57,0))))</f>
        <v>3000</v>
      </c>
      <c r="K57" s="118" t="str">
        <f t="shared" si="1"/>
        <v>70011107015130000120</v>
      </c>
      <c r="L57" s="83" t="str">
        <f>C57 &amp; D57 &amp; G57</f>
        <v>70011107015130000120</v>
      </c>
    </row>
    <row r="58" spans="1:12" ht="67.5" x14ac:dyDescent="0.2">
      <c r="A58" s="99" t="s">
        <v>572</v>
      </c>
      <c r="B58" s="100" t="s">
        <v>6</v>
      </c>
      <c r="C58" s="101" t="s">
        <v>9</v>
      </c>
      <c r="D58" s="186" t="s">
        <v>573</v>
      </c>
      <c r="E58" s="206"/>
      <c r="F58" s="206"/>
      <c r="G58" s="207"/>
      <c r="H58" s="96">
        <v>3200000</v>
      </c>
      <c r="I58" s="102">
        <v>1261151.99</v>
      </c>
      <c r="J58" s="103">
        <v>1938848.01</v>
      </c>
      <c r="K58" s="117" t="str">
        <f t="shared" si="1"/>
        <v>70011109000000000120</v>
      </c>
      <c r="L58" s="105" t="s">
        <v>574</v>
      </c>
    </row>
    <row r="59" spans="1:12" ht="67.5" x14ac:dyDescent="0.2">
      <c r="A59" s="99" t="s">
        <v>575</v>
      </c>
      <c r="B59" s="100" t="s">
        <v>6</v>
      </c>
      <c r="C59" s="101" t="s">
        <v>9</v>
      </c>
      <c r="D59" s="186" t="s">
        <v>576</v>
      </c>
      <c r="E59" s="206"/>
      <c r="F59" s="206"/>
      <c r="G59" s="207"/>
      <c r="H59" s="96">
        <v>3200000</v>
      </c>
      <c r="I59" s="102">
        <v>1261151.99</v>
      </c>
      <c r="J59" s="103">
        <v>1938848.01</v>
      </c>
      <c r="K59" s="117" t="str">
        <f t="shared" si="1"/>
        <v>70011109040000000120</v>
      </c>
      <c r="L59" s="105" t="s">
        <v>577</v>
      </c>
    </row>
    <row r="60" spans="1:12" s="84" customFormat="1" ht="67.5" x14ac:dyDescent="0.2">
      <c r="A60" s="79" t="s">
        <v>578</v>
      </c>
      <c r="B60" s="78" t="s">
        <v>6</v>
      </c>
      <c r="C60" s="120" t="s">
        <v>9</v>
      </c>
      <c r="D60" s="195" t="s">
        <v>579</v>
      </c>
      <c r="E60" s="208"/>
      <c r="F60" s="208"/>
      <c r="G60" s="209"/>
      <c r="H60" s="80">
        <v>3200000</v>
      </c>
      <c r="I60" s="81">
        <v>1261151.99</v>
      </c>
      <c r="J60" s="82">
        <f>IF(IF(H60="",0,H60)=0,0,(IF(H60&gt;0,IF(I60&gt;H60,0,H60-I60),IF(I60&gt;H60,H60-I60,0))))</f>
        <v>1938848.01</v>
      </c>
      <c r="K60" s="118" t="str">
        <f t="shared" si="1"/>
        <v>70011109045130000120</v>
      </c>
      <c r="L60" s="83" t="str">
        <f>C60 &amp; D60 &amp; G60</f>
        <v>70011109045130000120</v>
      </c>
    </row>
    <row r="61" spans="1:12" ht="22.5" x14ac:dyDescent="0.2">
      <c r="A61" s="99" t="s">
        <v>580</v>
      </c>
      <c r="B61" s="100" t="s">
        <v>6</v>
      </c>
      <c r="C61" s="101" t="s">
        <v>9</v>
      </c>
      <c r="D61" s="186" t="s">
        <v>581</v>
      </c>
      <c r="E61" s="206"/>
      <c r="F61" s="206"/>
      <c r="G61" s="207"/>
      <c r="H61" s="96">
        <v>470000</v>
      </c>
      <c r="I61" s="102">
        <v>283469.49</v>
      </c>
      <c r="J61" s="103">
        <v>198483.13</v>
      </c>
      <c r="K61" s="117" t="str">
        <f t="shared" si="1"/>
        <v>70011400000000000000</v>
      </c>
      <c r="L61" s="105" t="s">
        <v>582</v>
      </c>
    </row>
    <row r="62" spans="1:12" ht="22.5" x14ac:dyDescent="0.2">
      <c r="A62" s="99" t="s">
        <v>583</v>
      </c>
      <c r="B62" s="100" t="s">
        <v>6</v>
      </c>
      <c r="C62" s="101" t="s">
        <v>9</v>
      </c>
      <c r="D62" s="186" t="s">
        <v>584</v>
      </c>
      <c r="E62" s="206"/>
      <c r="F62" s="206"/>
      <c r="G62" s="207"/>
      <c r="H62" s="96">
        <v>450000</v>
      </c>
      <c r="I62" s="102">
        <v>251516.87</v>
      </c>
      <c r="J62" s="103">
        <v>198483.13</v>
      </c>
      <c r="K62" s="117" t="str">
        <f t="shared" si="1"/>
        <v>70011406000000000430</v>
      </c>
      <c r="L62" s="105" t="s">
        <v>585</v>
      </c>
    </row>
    <row r="63" spans="1:12" ht="33.75" x14ac:dyDescent="0.2">
      <c r="A63" s="99" t="s">
        <v>586</v>
      </c>
      <c r="B63" s="100" t="s">
        <v>6</v>
      </c>
      <c r="C63" s="101" t="s">
        <v>9</v>
      </c>
      <c r="D63" s="186" t="s">
        <v>587</v>
      </c>
      <c r="E63" s="206"/>
      <c r="F63" s="206"/>
      <c r="G63" s="207"/>
      <c r="H63" s="96">
        <v>450000</v>
      </c>
      <c r="I63" s="102">
        <v>251516.87</v>
      </c>
      <c r="J63" s="103">
        <v>198483.13</v>
      </c>
      <c r="K63" s="117" t="str">
        <f t="shared" si="1"/>
        <v>70011406010000000430</v>
      </c>
      <c r="L63" s="105" t="s">
        <v>588</v>
      </c>
    </row>
    <row r="64" spans="1:12" s="84" customFormat="1" ht="45" x14ac:dyDescent="0.2">
      <c r="A64" s="79" t="s">
        <v>589</v>
      </c>
      <c r="B64" s="78" t="s">
        <v>6</v>
      </c>
      <c r="C64" s="120" t="s">
        <v>9</v>
      </c>
      <c r="D64" s="195" t="s">
        <v>590</v>
      </c>
      <c r="E64" s="208"/>
      <c r="F64" s="208"/>
      <c r="G64" s="209"/>
      <c r="H64" s="80">
        <v>450000</v>
      </c>
      <c r="I64" s="81">
        <v>251516.87</v>
      </c>
      <c r="J64" s="82">
        <f>IF(IF(H64="",0,H64)=0,0,(IF(H64&gt;0,IF(I64&gt;H64,0,H64-I64),IF(I64&gt;H64,H64-I64,0))))</f>
        <v>198483.13</v>
      </c>
      <c r="K64" s="118" t="str">
        <f t="shared" si="1"/>
        <v>70011406013130000430</v>
      </c>
      <c r="L64" s="83" t="str">
        <f>C64 &amp; D64 &amp; G64</f>
        <v>70011406013130000430</v>
      </c>
    </row>
    <row r="65" spans="1:12" ht="56.25" x14ac:dyDescent="0.2">
      <c r="A65" s="99" t="s">
        <v>591</v>
      </c>
      <c r="B65" s="100" t="s">
        <v>6</v>
      </c>
      <c r="C65" s="101" t="s">
        <v>9</v>
      </c>
      <c r="D65" s="186" t="s">
        <v>592</v>
      </c>
      <c r="E65" s="206"/>
      <c r="F65" s="206"/>
      <c r="G65" s="207"/>
      <c r="H65" s="96">
        <v>20000</v>
      </c>
      <c r="I65" s="102">
        <v>31952.62</v>
      </c>
      <c r="J65" s="103">
        <v>0</v>
      </c>
      <c r="K65" s="117" t="str">
        <f t="shared" si="1"/>
        <v>70011406300000000430</v>
      </c>
      <c r="L65" s="105" t="s">
        <v>593</v>
      </c>
    </row>
    <row r="66" spans="1:12" ht="56.25" x14ac:dyDescent="0.2">
      <c r="A66" s="99" t="s">
        <v>594</v>
      </c>
      <c r="B66" s="100" t="s">
        <v>6</v>
      </c>
      <c r="C66" s="101" t="s">
        <v>9</v>
      </c>
      <c r="D66" s="186" t="s">
        <v>595</v>
      </c>
      <c r="E66" s="206"/>
      <c r="F66" s="206"/>
      <c r="G66" s="207"/>
      <c r="H66" s="96">
        <v>20000</v>
      </c>
      <c r="I66" s="102">
        <v>31952.62</v>
      </c>
      <c r="J66" s="103">
        <v>0</v>
      </c>
      <c r="K66" s="117" t="str">
        <f t="shared" si="1"/>
        <v>70011406310000000430</v>
      </c>
      <c r="L66" s="105" t="s">
        <v>596</v>
      </c>
    </row>
    <row r="67" spans="1:12" s="84" customFormat="1" ht="67.5" x14ac:dyDescent="0.2">
      <c r="A67" s="79" t="s">
        <v>597</v>
      </c>
      <c r="B67" s="78" t="s">
        <v>6</v>
      </c>
      <c r="C67" s="120" t="s">
        <v>9</v>
      </c>
      <c r="D67" s="195" t="s">
        <v>598</v>
      </c>
      <c r="E67" s="208"/>
      <c r="F67" s="208"/>
      <c r="G67" s="209"/>
      <c r="H67" s="80">
        <v>20000</v>
      </c>
      <c r="I67" s="81">
        <v>31952.62</v>
      </c>
      <c r="J67" s="82">
        <f>IF(IF(H67="",0,H67)=0,0,(IF(H67&gt;0,IF(I67&gt;H67,0,H67-I67),IF(I67&gt;H67,H67-I67,0))))</f>
        <v>0</v>
      </c>
      <c r="K67" s="118" t="str">
        <f t="shared" si="1"/>
        <v>70011406313130000430</v>
      </c>
      <c r="L67" s="83" t="str">
        <f>C67 &amp; D67 &amp; G67</f>
        <v>70011406313130000430</v>
      </c>
    </row>
    <row r="68" spans="1:12" x14ac:dyDescent="0.2">
      <c r="A68" s="99" t="s">
        <v>599</v>
      </c>
      <c r="B68" s="100" t="s">
        <v>6</v>
      </c>
      <c r="C68" s="101" t="s">
        <v>9</v>
      </c>
      <c r="D68" s="186" t="s">
        <v>600</v>
      </c>
      <c r="E68" s="206"/>
      <c r="F68" s="206"/>
      <c r="G68" s="207"/>
      <c r="H68" s="96">
        <v>3681569</v>
      </c>
      <c r="I68" s="102">
        <v>105000</v>
      </c>
      <c r="J68" s="103">
        <v>3576569</v>
      </c>
      <c r="K68" s="117" t="str">
        <f t="shared" si="1"/>
        <v>70020000000000000000</v>
      </c>
      <c r="L68" s="105" t="s">
        <v>601</v>
      </c>
    </row>
    <row r="69" spans="1:12" ht="33.75" x14ac:dyDescent="0.2">
      <c r="A69" s="99" t="s">
        <v>602</v>
      </c>
      <c r="B69" s="100" t="s">
        <v>6</v>
      </c>
      <c r="C69" s="101" t="s">
        <v>9</v>
      </c>
      <c r="D69" s="186" t="s">
        <v>603</v>
      </c>
      <c r="E69" s="206"/>
      <c r="F69" s="206"/>
      <c r="G69" s="207"/>
      <c r="H69" s="96">
        <v>3576569</v>
      </c>
      <c r="I69" s="102">
        <v>0</v>
      </c>
      <c r="J69" s="103">
        <v>3576569</v>
      </c>
      <c r="K69" s="117" t="str">
        <f t="shared" si="1"/>
        <v>70020200000000000000</v>
      </c>
      <c r="L69" s="105" t="s">
        <v>604</v>
      </c>
    </row>
    <row r="70" spans="1:12" ht="22.5" x14ac:dyDescent="0.2">
      <c r="A70" s="99" t="s">
        <v>605</v>
      </c>
      <c r="B70" s="100" t="s">
        <v>6</v>
      </c>
      <c r="C70" s="101" t="s">
        <v>9</v>
      </c>
      <c r="D70" s="186" t="s">
        <v>606</v>
      </c>
      <c r="E70" s="206"/>
      <c r="F70" s="206"/>
      <c r="G70" s="207"/>
      <c r="H70" s="96">
        <v>2876569</v>
      </c>
      <c r="I70" s="102">
        <v>0</v>
      </c>
      <c r="J70" s="103">
        <v>2876569</v>
      </c>
      <c r="K70" s="117" t="str">
        <f t="shared" si="1"/>
        <v>70020220000000000150</v>
      </c>
      <c r="L70" s="105" t="s">
        <v>607</v>
      </c>
    </row>
    <row r="71" spans="1:12" ht="22.5" x14ac:dyDescent="0.2">
      <c r="A71" s="99" t="s">
        <v>608</v>
      </c>
      <c r="B71" s="100" t="s">
        <v>6</v>
      </c>
      <c r="C71" s="101" t="s">
        <v>9</v>
      </c>
      <c r="D71" s="186" t="s">
        <v>609</v>
      </c>
      <c r="E71" s="206"/>
      <c r="F71" s="206"/>
      <c r="G71" s="207"/>
      <c r="H71" s="96">
        <v>609569</v>
      </c>
      <c r="I71" s="102">
        <v>0</v>
      </c>
      <c r="J71" s="103">
        <v>609569</v>
      </c>
      <c r="K71" s="117" t="str">
        <f t="shared" si="1"/>
        <v>70020225555000000150</v>
      </c>
      <c r="L71" s="105" t="s">
        <v>610</v>
      </c>
    </row>
    <row r="72" spans="1:12" s="84" customFormat="1" ht="22.5" x14ac:dyDescent="0.2">
      <c r="A72" s="79" t="s">
        <v>611</v>
      </c>
      <c r="B72" s="78" t="s">
        <v>6</v>
      </c>
      <c r="C72" s="120" t="s">
        <v>9</v>
      </c>
      <c r="D72" s="195" t="s">
        <v>612</v>
      </c>
      <c r="E72" s="208"/>
      <c r="F72" s="208"/>
      <c r="G72" s="209"/>
      <c r="H72" s="80">
        <v>609569</v>
      </c>
      <c r="I72" s="81">
        <v>0</v>
      </c>
      <c r="J72" s="82">
        <f>IF(IF(H72="",0,H72)=0,0,(IF(H72&gt;0,IF(I72&gt;H72,0,H72-I72),IF(I72&gt;H72,H72-I72,0))))</f>
        <v>609569</v>
      </c>
      <c r="K72" s="118" t="str">
        <f t="shared" si="1"/>
        <v>70020225555130000150</v>
      </c>
      <c r="L72" s="83" t="str">
        <f>C72 &amp; D72 &amp; G72</f>
        <v>70020225555130000150</v>
      </c>
    </row>
    <row r="73" spans="1:12" x14ac:dyDescent="0.2">
      <c r="A73" s="99" t="s">
        <v>613</v>
      </c>
      <c r="B73" s="100" t="s">
        <v>6</v>
      </c>
      <c r="C73" s="101" t="s">
        <v>9</v>
      </c>
      <c r="D73" s="186" t="s">
        <v>614</v>
      </c>
      <c r="E73" s="206"/>
      <c r="F73" s="206"/>
      <c r="G73" s="207"/>
      <c r="H73" s="96">
        <v>2267000</v>
      </c>
      <c r="I73" s="102">
        <v>0</v>
      </c>
      <c r="J73" s="103">
        <v>2267000</v>
      </c>
      <c r="K73" s="117" t="str">
        <f t="shared" si="1"/>
        <v>70020229999000000150</v>
      </c>
      <c r="L73" s="105" t="s">
        <v>615</v>
      </c>
    </row>
    <row r="74" spans="1:12" s="84" customFormat="1" x14ac:dyDescent="0.2">
      <c r="A74" s="79" t="s">
        <v>616</v>
      </c>
      <c r="B74" s="78" t="s">
        <v>6</v>
      </c>
      <c r="C74" s="120" t="s">
        <v>9</v>
      </c>
      <c r="D74" s="195" t="s">
        <v>617</v>
      </c>
      <c r="E74" s="208"/>
      <c r="F74" s="208"/>
      <c r="G74" s="209"/>
      <c r="H74" s="80">
        <v>2267000</v>
      </c>
      <c r="I74" s="81">
        <v>0</v>
      </c>
      <c r="J74" s="82">
        <f>IF(IF(H74="",0,H74)=0,0,(IF(H74&gt;0,IF(I74&gt;H74,0,H74-I74),IF(I74&gt;H74,H74-I74,0))))</f>
        <v>2267000</v>
      </c>
      <c r="K74" s="118" t="str">
        <f t="shared" si="1"/>
        <v>70020229999130000150</v>
      </c>
      <c r="L74" s="83" t="str">
        <f>C74 &amp; D74 &amp; G74</f>
        <v>70020229999130000150</v>
      </c>
    </row>
    <row r="75" spans="1:12" x14ac:dyDescent="0.2">
      <c r="A75" s="99" t="s">
        <v>129</v>
      </c>
      <c r="B75" s="100" t="s">
        <v>6</v>
      </c>
      <c r="C75" s="101" t="s">
        <v>9</v>
      </c>
      <c r="D75" s="186" t="s">
        <v>618</v>
      </c>
      <c r="E75" s="206"/>
      <c r="F75" s="206"/>
      <c r="G75" s="207"/>
      <c r="H75" s="96">
        <v>700000</v>
      </c>
      <c r="I75" s="102">
        <v>0</v>
      </c>
      <c r="J75" s="103">
        <v>700000</v>
      </c>
      <c r="K75" s="117" t="str">
        <f t="shared" si="1"/>
        <v>70020240000000000150</v>
      </c>
      <c r="L75" s="105" t="s">
        <v>619</v>
      </c>
    </row>
    <row r="76" spans="1:12" ht="22.5" x14ac:dyDescent="0.2">
      <c r="A76" s="99" t="s">
        <v>620</v>
      </c>
      <c r="B76" s="100" t="s">
        <v>6</v>
      </c>
      <c r="C76" s="101" t="s">
        <v>9</v>
      </c>
      <c r="D76" s="186" t="s">
        <v>621</v>
      </c>
      <c r="E76" s="206"/>
      <c r="F76" s="206"/>
      <c r="G76" s="207"/>
      <c r="H76" s="96">
        <v>700000</v>
      </c>
      <c r="I76" s="102">
        <v>0</v>
      </c>
      <c r="J76" s="103">
        <v>700000</v>
      </c>
      <c r="K76" s="117" t="str">
        <f t="shared" si="1"/>
        <v>70020249999000000150</v>
      </c>
      <c r="L76" s="105" t="s">
        <v>622</v>
      </c>
    </row>
    <row r="77" spans="1:12" s="84" customFormat="1" ht="22.5" x14ac:dyDescent="0.2">
      <c r="A77" s="79" t="s">
        <v>623</v>
      </c>
      <c r="B77" s="78" t="s">
        <v>6</v>
      </c>
      <c r="C77" s="120" t="s">
        <v>9</v>
      </c>
      <c r="D77" s="195" t="s">
        <v>624</v>
      </c>
      <c r="E77" s="208"/>
      <c r="F77" s="208"/>
      <c r="G77" s="209"/>
      <c r="H77" s="80">
        <v>700000</v>
      </c>
      <c r="I77" s="81">
        <v>0</v>
      </c>
      <c r="J77" s="82">
        <f>IF(IF(H77="",0,H77)=0,0,(IF(H77&gt;0,IF(I77&gt;H77,0,H77-I77),IF(I77&gt;H77,H77-I77,0))))</f>
        <v>700000</v>
      </c>
      <c r="K77" s="118" t="str">
        <f t="shared" si="1"/>
        <v>70020249999130000150</v>
      </c>
      <c r="L77" s="83" t="str">
        <f>C77 &amp; D77 &amp; G77</f>
        <v>70020249999130000150</v>
      </c>
    </row>
    <row r="78" spans="1:12" x14ac:dyDescent="0.2">
      <c r="A78" s="99" t="s">
        <v>625</v>
      </c>
      <c r="B78" s="100" t="s">
        <v>6</v>
      </c>
      <c r="C78" s="101" t="s">
        <v>9</v>
      </c>
      <c r="D78" s="186" t="s">
        <v>626</v>
      </c>
      <c r="E78" s="206"/>
      <c r="F78" s="206"/>
      <c r="G78" s="207"/>
      <c r="H78" s="96">
        <v>105000</v>
      </c>
      <c r="I78" s="102">
        <v>105000</v>
      </c>
      <c r="J78" s="103">
        <v>0</v>
      </c>
      <c r="K78" s="117" t="str">
        <f t="shared" si="1"/>
        <v>70020700000000000000</v>
      </c>
      <c r="L78" s="105" t="s">
        <v>627</v>
      </c>
    </row>
    <row r="79" spans="1:12" ht="22.5" x14ac:dyDescent="0.2">
      <c r="A79" s="99" t="s">
        <v>628</v>
      </c>
      <c r="B79" s="100" t="s">
        <v>6</v>
      </c>
      <c r="C79" s="101" t="s">
        <v>9</v>
      </c>
      <c r="D79" s="186" t="s">
        <v>629</v>
      </c>
      <c r="E79" s="206"/>
      <c r="F79" s="206"/>
      <c r="G79" s="207"/>
      <c r="H79" s="96">
        <v>105000</v>
      </c>
      <c r="I79" s="102">
        <v>105000</v>
      </c>
      <c r="J79" s="103">
        <v>0</v>
      </c>
      <c r="K79" s="117" t="str">
        <f t="shared" si="1"/>
        <v>70020705000130000150</v>
      </c>
      <c r="L79" s="105" t="s">
        <v>630</v>
      </c>
    </row>
    <row r="80" spans="1:12" s="84" customFormat="1" ht="33.75" x14ac:dyDescent="0.2">
      <c r="A80" s="79" t="s">
        <v>631</v>
      </c>
      <c r="B80" s="78" t="s">
        <v>6</v>
      </c>
      <c r="C80" s="120" t="s">
        <v>9</v>
      </c>
      <c r="D80" s="195" t="s">
        <v>632</v>
      </c>
      <c r="E80" s="208"/>
      <c r="F80" s="208"/>
      <c r="G80" s="209"/>
      <c r="H80" s="80">
        <v>105000</v>
      </c>
      <c r="I80" s="81">
        <v>105000</v>
      </c>
      <c r="J80" s="82">
        <f>IF(IF(H80="",0,H80)=0,0,(IF(H80&gt;0,IF(I80&gt;H80,0,H80-I80),IF(I80&gt;H80,H80-I80,0))))</f>
        <v>0</v>
      </c>
      <c r="K80" s="118" t="str">
        <f t="shared" si="1"/>
        <v>70020705020130000150</v>
      </c>
      <c r="L80" s="83" t="str">
        <f>C80 &amp; D80 &amp; G80</f>
        <v>70020705020130000150</v>
      </c>
    </row>
    <row r="81" spans="1:12" ht="3.75" hidden="1" customHeight="1" thickBot="1" x14ac:dyDescent="0.25">
      <c r="A81" s="15"/>
      <c r="B81" s="27"/>
      <c r="C81" s="19"/>
      <c r="D81" s="28"/>
      <c r="E81" s="28"/>
      <c r="F81" s="28"/>
      <c r="G81" s="28"/>
      <c r="H81" s="36"/>
      <c r="I81" s="37"/>
      <c r="J81" s="51"/>
      <c r="K81" s="115"/>
    </row>
    <row r="82" spans="1:12" x14ac:dyDescent="0.2">
      <c r="A82" s="20"/>
      <c r="B82" s="21"/>
      <c r="C82" s="22"/>
      <c r="D82" s="22"/>
      <c r="E82" s="22"/>
      <c r="F82" s="22"/>
      <c r="G82" s="22"/>
      <c r="H82" s="23"/>
      <c r="I82" s="23"/>
      <c r="J82" s="22"/>
      <c r="K82" s="22"/>
    </row>
    <row r="83" spans="1:12" ht="12.75" customHeight="1" x14ac:dyDescent="0.25">
      <c r="A83" s="194" t="s">
        <v>24</v>
      </c>
      <c r="B83" s="194"/>
      <c r="C83" s="194"/>
      <c r="D83" s="194"/>
      <c r="E83" s="194"/>
      <c r="F83" s="194"/>
      <c r="G83" s="194"/>
      <c r="H83" s="194"/>
      <c r="I83" s="194"/>
      <c r="J83" s="194"/>
      <c r="K83" s="112"/>
    </row>
    <row r="84" spans="1:12" x14ac:dyDescent="0.2">
      <c r="A84" s="8"/>
      <c r="B84" s="8"/>
      <c r="C84" s="9"/>
      <c r="D84" s="9"/>
      <c r="E84" s="9"/>
      <c r="F84" s="9"/>
      <c r="G84" s="9"/>
      <c r="H84" s="10"/>
      <c r="I84" s="10"/>
      <c r="J84" s="33" t="s">
        <v>20</v>
      </c>
      <c r="K84" s="33"/>
    </row>
    <row r="85" spans="1:12" ht="12.75" customHeight="1" x14ac:dyDescent="0.2">
      <c r="A85" s="174" t="s">
        <v>39</v>
      </c>
      <c r="B85" s="174" t="s">
        <v>40</v>
      </c>
      <c r="C85" s="177" t="s">
        <v>44</v>
      </c>
      <c r="D85" s="178"/>
      <c r="E85" s="178"/>
      <c r="F85" s="178"/>
      <c r="G85" s="179"/>
      <c r="H85" s="174" t="s">
        <v>42</v>
      </c>
      <c r="I85" s="174" t="s">
        <v>23</v>
      </c>
      <c r="J85" s="174" t="s">
        <v>43</v>
      </c>
      <c r="K85" s="113"/>
    </row>
    <row r="86" spans="1:12" x14ac:dyDescent="0.2">
      <c r="A86" s="175"/>
      <c r="B86" s="175"/>
      <c r="C86" s="180"/>
      <c r="D86" s="181"/>
      <c r="E86" s="181"/>
      <c r="F86" s="181"/>
      <c r="G86" s="182"/>
      <c r="H86" s="175"/>
      <c r="I86" s="175"/>
      <c r="J86" s="175"/>
      <c r="K86" s="113"/>
    </row>
    <row r="87" spans="1:12" x14ac:dyDescent="0.2">
      <c r="A87" s="176"/>
      <c r="B87" s="176"/>
      <c r="C87" s="183"/>
      <c r="D87" s="184"/>
      <c r="E87" s="184"/>
      <c r="F87" s="184"/>
      <c r="G87" s="185"/>
      <c r="H87" s="176"/>
      <c r="I87" s="176"/>
      <c r="J87" s="176"/>
      <c r="K87" s="113"/>
    </row>
    <row r="88" spans="1:12" ht="13.5" thickBot="1" x14ac:dyDescent="0.25">
      <c r="A88" s="70">
        <v>1</v>
      </c>
      <c r="B88" s="12">
        <v>2</v>
      </c>
      <c r="C88" s="151">
        <v>3</v>
      </c>
      <c r="D88" s="152"/>
      <c r="E88" s="152"/>
      <c r="F88" s="152"/>
      <c r="G88" s="153"/>
      <c r="H88" s="13" t="s">
        <v>2</v>
      </c>
      <c r="I88" s="13" t="s">
        <v>25</v>
      </c>
      <c r="J88" s="13" t="s">
        <v>26</v>
      </c>
      <c r="K88" s="114"/>
    </row>
    <row r="89" spans="1:12" x14ac:dyDescent="0.2">
      <c r="A89" s="71" t="s">
        <v>5</v>
      </c>
      <c r="B89" s="38" t="s">
        <v>7</v>
      </c>
      <c r="C89" s="154" t="s">
        <v>17</v>
      </c>
      <c r="D89" s="155"/>
      <c r="E89" s="155"/>
      <c r="F89" s="155"/>
      <c r="G89" s="156"/>
      <c r="H89" s="52">
        <v>22809886</v>
      </c>
      <c r="I89" s="52">
        <v>2208135.9900000002</v>
      </c>
      <c r="J89" s="104">
        <v>20601750.010000002</v>
      </c>
    </row>
    <row r="90" spans="1:12" ht="12.75" customHeight="1" x14ac:dyDescent="0.2">
      <c r="A90" s="73" t="s">
        <v>4</v>
      </c>
      <c r="B90" s="50"/>
      <c r="C90" s="191"/>
      <c r="D90" s="192"/>
      <c r="E90" s="192"/>
      <c r="F90" s="192"/>
      <c r="G90" s="193"/>
      <c r="H90" s="59"/>
      <c r="I90" s="60"/>
      <c r="J90" s="61"/>
    </row>
    <row r="91" spans="1:12" x14ac:dyDescent="0.2">
      <c r="A91" s="99">
        <v>700</v>
      </c>
      <c r="B91" s="100" t="s">
        <v>7</v>
      </c>
      <c r="C91" s="101" t="s">
        <v>9</v>
      </c>
      <c r="D91" s="123" t="s">
        <v>98</v>
      </c>
      <c r="E91" s="186" t="s">
        <v>96</v>
      </c>
      <c r="F91" s="187"/>
      <c r="G91" s="128" t="s">
        <v>97</v>
      </c>
      <c r="H91" s="96">
        <v>22739886</v>
      </c>
      <c r="I91" s="102">
        <v>2208135.9900000002</v>
      </c>
      <c r="J91" s="103">
        <v>20531750.010000002</v>
      </c>
      <c r="K91" s="117" t="str">
        <f t="shared" ref="K91:K154" si="2">C91 &amp; D91 &amp;E91 &amp; F91 &amp; G91</f>
        <v>70000000000000000000</v>
      </c>
      <c r="L91" s="106" t="s">
        <v>95</v>
      </c>
    </row>
    <row r="92" spans="1:12" x14ac:dyDescent="0.2">
      <c r="A92" s="99" t="s">
        <v>99</v>
      </c>
      <c r="B92" s="100" t="s">
        <v>7</v>
      </c>
      <c r="C92" s="101" t="s">
        <v>9</v>
      </c>
      <c r="D92" s="123" t="s">
        <v>101</v>
      </c>
      <c r="E92" s="186" t="s">
        <v>96</v>
      </c>
      <c r="F92" s="187"/>
      <c r="G92" s="128" t="s">
        <v>97</v>
      </c>
      <c r="H92" s="96">
        <v>2638856</v>
      </c>
      <c r="I92" s="102">
        <v>66998.710000000006</v>
      </c>
      <c r="J92" s="103">
        <v>2571857.29</v>
      </c>
      <c r="K92" s="117" t="str">
        <f t="shared" si="2"/>
        <v>70001000000000000000</v>
      </c>
      <c r="L92" s="106" t="s">
        <v>100</v>
      </c>
    </row>
    <row r="93" spans="1:12" ht="33.75" x14ac:dyDescent="0.2">
      <c r="A93" s="99" t="s">
        <v>102</v>
      </c>
      <c r="B93" s="100" t="s">
        <v>7</v>
      </c>
      <c r="C93" s="101" t="s">
        <v>9</v>
      </c>
      <c r="D93" s="123" t="s">
        <v>104</v>
      </c>
      <c r="E93" s="186" t="s">
        <v>96</v>
      </c>
      <c r="F93" s="187"/>
      <c r="G93" s="128" t="s">
        <v>97</v>
      </c>
      <c r="H93" s="96">
        <v>11000</v>
      </c>
      <c r="I93" s="102">
        <v>0</v>
      </c>
      <c r="J93" s="103">
        <v>11000</v>
      </c>
      <c r="K93" s="117" t="str">
        <f t="shared" si="2"/>
        <v>70001030000000000000</v>
      </c>
      <c r="L93" s="106" t="s">
        <v>103</v>
      </c>
    </row>
    <row r="94" spans="1:12" ht="33.75" x14ac:dyDescent="0.2">
      <c r="A94" s="99" t="s">
        <v>105</v>
      </c>
      <c r="B94" s="100" t="s">
        <v>7</v>
      </c>
      <c r="C94" s="101" t="s">
        <v>9</v>
      </c>
      <c r="D94" s="123" t="s">
        <v>104</v>
      </c>
      <c r="E94" s="186" t="s">
        <v>107</v>
      </c>
      <c r="F94" s="187"/>
      <c r="G94" s="128" t="s">
        <v>97</v>
      </c>
      <c r="H94" s="96">
        <v>11000</v>
      </c>
      <c r="I94" s="102">
        <v>0</v>
      </c>
      <c r="J94" s="103">
        <v>11000</v>
      </c>
      <c r="K94" s="117" t="str">
        <f t="shared" si="2"/>
        <v>70001034100000000000</v>
      </c>
      <c r="L94" s="106" t="s">
        <v>106</v>
      </c>
    </row>
    <row r="95" spans="1:12" ht="56.25" x14ac:dyDescent="0.2">
      <c r="A95" s="99" t="s">
        <v>108</v>
      </c>
      <c r="B95" s="100" t="s">
        <v>7</v>
      </c>
      <c r="C95" s="101" t="s">
        <v>9</v>
      </c>
      <c r="D95" s="123" t="s">
        <v>104</v>
      </c>
      <c r="E95" s="186" t="s">
        <v>110</v>
      </c>
      <c r="F95" s="187"/>
      <c r="G95" s="128" t="s">
        <v>97</v>
      </c>
      <c r="H95" s="96">
        <v>11000</v>
      </c>
      <c r="I95" s="102">
        <v>0</v>
      </c>
      <c r="J95" s="103">
        <v>11000</v>
      </c>
      <c r="K95" s="117" t="str">
        <f t="shared" si="2"/>
        <v>70001034100011000000</v>
      </c>
      <c r="L95" s="106" t="s">
        <v>109</v>
      </c>
    </row>
    <row r="96" spans="1:12" ht="22.5" x14ac:dyDescent="0.2">
      <c r="A96" s="99" t="s">
        <v>111</v>
      </c>
      <c r="B96" s="100" t="s">
        <v>7</v>
      </c>
      <c r="C96" s="101" t="s">
        <v>9</v>
      </c>
      <c r="D96" s="123" t="s">
        <v>104</v>
      </c>
      <c r="E96" s="186" t="s">
        <v>110</v>
      </c>
      <c r="F96" s="187"/>
      <c r="G96" s="128" t="s">
        <v>7</v>
      </c>
      <c r="H96" s="96">
        <v>11000</v>
      </c>
      <c r="I96" s="102">
        <v>0</v>
      </c>
      <c r="J96" s="103">
        <v>11000</v>
      </c>
      <c r="K96" s="117" t="str">
        <f t="shared" si="2"/>
        <v>70001034100011000200</v>
      </c>
      <c r="L96" s="106" t="s">
        <v>112</v>
      </c>
    </row>
    <row r="97" spans="1:12" ht="22.5" x14ac:dyDescent="0.2">
      <c r="A97" s="99" t="s">
        <v>113</v>
      </c>
      <c r="B97" s="100" t="s">
        <v>7</v>
      </c>
      <c r="C97" s="101" t="s">
        <v>9</v>
      </c>
      <c r="D97" s="123" t="s">
        <v>104</v>
      </c>
      <c r="E97" s="186" t="s">
        <v>110</v>
      </c>
      <c r="F97" s="187"/>
      <c r="G97" s="128" t="s">
        <v>115</v>
      </c>
      <c r="H97" s="96">
        <v>11000</v>
      </c>
      <c r="I97" s="102">
        <v>0</v>
      </c>
      <c r="J97" s="103">
        <v>11000</v>
      </c>
      <c r="K97" s="117" t="str">
        <f t="shared" si="2"/>
        <v>70001034100011000240</v>
      </c>
      <c r="L97" s="106" t="s">
        <v>114</v>
      </c>
    </row>
    <row r="98" spans="1:12" s="84" customFormat="1" x14ac:dyDescent="0.2">
      <c r="A98" s="79" t="s">
        <v>116</v>
      </c>
      <c r="B98" s="78" t="s">
        <v>7</v>
      </c>
      <c r="C98" s="120" t="s">
        <v>9</v>
      </c>
      <c r="D98" s="124" t="s">
        <v>104</v>
      </c>
      <c r="E98" s="195" t="s">
        <v>110</v>
      </c>
      <c r="F98" s="196"/>
      <c r="G98" s="121" t="s">
        <v>117</v>
      </c>
      <c r="H98" s="80">
        <v>11000</v>
      </c>
      <c r="I98" s="81">
        <v>0</v>
      </c>
      <c r="J98" s="82">
        <f>IF(IF(H98="",0,H98)=0,0,(IF(H98&gt;0,IF(I98&gt;H98,0,H98-I98),IF(I98&gt;H98,H98-I98,0))))</f>
        <v>11000</v>
      </c>
      <c r="K98" s="117" t="str">
        <f t="shared" si="2"/>
        <v>70001034100011000244</v>
      </c>
      <c r="L98" s="83" t="str">
        <f>C98 &amp; D98 &amp;E98 &amp; F98 &amp; G98</f>
        <v>70001034100011000244</v>
      </c>
    </row>
    <row r="99" spans="1:12" ht="45" x14ac:dyDescent="0.2">
      <c r="A99" s="99" t="s">
        <v>118</v>
      </c>
      <c r="B99" s="100" t="s">
        <v>7</v>
      </c>
      <c r="C99" s="101" t="s">
        <v>9</v>
      </c>
      <c r="D99" s="123" t="s">
        <v>120</v>
      </c>
      <c r="E99" s="186" t="s">
        <v>96</v>
      </c>
      <c r="F99" s="187"/>
      <c r="G99" s="128" t="s">
        <v>97</v>
      </c>
      <c r="H99" s="96">
        <v>210880</v>
      </c>
      <c r="I99" s="102">
        <v>52720</v>
      </c>
      <c r="J99" s="103">
        <v>158160</v>
      </c>
      <c r="K99" s="117" t="str">
        <f t="shared" si="2"/>
        <v>70001040000000000000</v>
      </c>
      <c r="L99" s="106" t="s">
        <v>119</v>
      </c>
    </row>
    <row r="100" spans="1:12" x14ac:dyDescent="0.2">
      <c r="A100" s="99" t="s">
        <v>121</v>
      </c>
      <c r="B100" s="100" t="s">
        <v>7</v>
      </c>
      <c r="C100" s="101" t="s">
        <v>9</v>
      </c>
      <c r="D100" s="123" t="s">
        <v>120</v>
      </c>
      <c r="E100" s="186" t="s">
        <v>123</v>
      </c>
      <c r="F100" s="187"/>
      <c r="G100" s="128" t="s">
        <v>97</v>
      </c>
      <c r="H100" s="96">
        <v>210880</v>
      </c>
      <c r="I100" s="102">
        <v>52720</v>
      </c>
      <c r="J100" s="103">
        <v>158160</v>
      </c>
      <c r="K100" s="117" t="str">
        <f t="shared" si="2"/>
        <v>70001048100000000000</v>
      </c>
      <c r="L100" s="106" t="s">
        <v>122</v>
      </c>
    </row>
    <row r="101" spans="1:12" ht="45" x14ac:dyDescent="0.2">
      <c r="A101" s="99" t="s">
        <v>124</v>
      </c>
      <c r="B101" s="100" t="s">
        <v>7</v>
      </c>
      <c r="C101" s="101" t="s">
        <v>9</v>
      </c>
      <c r="D101" s="123" t="s">
        <v>120</v>
      </c>
      <c r="E101" s="186" t="s">
        <v>126</v>
      </c>
      <c r="F101" s="187"/>
      <c r="G101" s="128" t="s">
        <v>97</v>
      </c>
      <c r="H101" s="96">
        <v>210880</v>
      </c>
      <c r="I101" s="102">
        <v>52720</v>
      </c>
      <c r="J101" s="103">
        <v>158160</v>
      </c>
      <c r="K101" s="117" t="str">
        <f t="shared" si="2"/>
        <v>70001048100002000000</v>
      </c>
      <c r="L101" s="106" t="s">
        <v>125</v>
      </c>
    </row>
    <row r="102" spans="1:12" x14ac:dyDescent="0.2">
      <c r="A102" s="99" t="s">
        <v>127</v>
      </c>
      <c r="B102" s="100" t="s">
        <v>7</v>
      </c>
      <c r="C102" s="101" t="s">
        <v>9</v>
      </c>
      <c r="D102" s="123" t="s">
        <v>120</v>
      </c>
      <c r="E102" s="186" t="s">
        <v>126</v>
      </c>
      <c r="F102" s="187"/>
      <c r="G102" s="128" t="s">
        <v>8</v>
      </c>
      <c r="H102" s="96">
        <v>210880</v>
      </c>
      <c r="I102" s="102">
        <v>52720</v>
      </c>
      <c r="J102" s="103">
        <v>158160</v>
      </c>
      <c r="K102" s="117" t="str">
        <f t="shared" si="2"/>
        <v>70001048100002000500</v>
      </c>
      <c r="L102" s="106" t="s">
        <v>128</v>
      </c>
    </row>
    <row r="103" spans="1:12" s="84" customFormat="1" x14ac:dyDescent="0.2">
      <c r="A103" s="79" t="s">
        <v>129</v>
      </c>
      <c r="B103" s="78" t="s">
        <v>7</v>
      </c>
      <c r="C103" s="120" t="s">
        <v>9</v>
      </c>
      <c r="D103" s="124" t="s">
        <v>120</v>
      </c>
      <c r="E103" s="195" t="s">
        <v>126</v>
      </c>
      <c r="F103" s="196"/>
      <c r="G103" s="121" t="s">
        <v>130</v>
      </c>
      <c r="H103" s="80">
        <v>210880</v>
      </c>
      <c r="I103" s="81">
        <v>52720</v>
      </c>
      <c r="J103" s="82">
        <f>IF(IF(H103="",0,H103)=0,0,(IF(H103&gt;0,IF(I103&gt;H103,0,H103-I103),IF(I103&gt;H103,H103-I103,0))))</f>
        <v>158160</v>
      </c>
      <c r="K103" s="117" t="str">
        <f t="shared" si="2"/>
        <v>70001048100002000540</v>
      </c>
      <c r="L103" s="83" t="str">
        <f>C103 &amp; D103 &amp;E103 &amp; F103 &amp; G103</f>
        <v>70001048100002000540</v>
      </c>
    </row>
    <row r="104" spans="1:12" x14ac:dyDescent="0.2">
      <c r="A104" s="99" t="s">
        <v>131</v>
      </c>
      <c r="B104" s="100" t="s">
        <v>7</v>
      </c>
      <c r="C104" s="101" t="s">
        <v>9</v>
      </c>
      <c r="D104" s="123" t="s">
        <v>133</v>
      </c>
      <c r="E104" s="186" t="s">
        <v>96</v>
      </c>
      <c r="F104" s="187"/>
      <c r="G104" s="128" t="s">
        <v>97</v>
      </c>
      <c r="H104" s="96">
        <v>296000</v>
      </c>
      <c r="I104" s="102">
        <v>0</v>
      </c>
      <c r="J104" s="103">
        <v>296000</v>
      </c>
      <c r="K104" s="117" t="str">
        <f t="shared" si="2"/>
        <v>70001070000000000000</v>
      </c>
      <c r="L104" s="106" t="s">
        <v>132</v>
      </c>
    </row>
    <row r="105" spans="1:12" x14ac:dyDescent="0.2">
      <c r="A105" s="99" t="s">
        <v>121</v>
      </c>
      <c r="B105" s="100" t="s">
        <v>7</v>
      </c>
      <c r="C105" s="101" t="s">
        <v>9</v>
      </c>
      <c r="D105" s="123" t="s">
        <v>133</v>
      </c>
      <c r="E105" s="186" t="s">
        <v>123</v>
      </c>
      <c r="F105" s="187"/>
      <c r="G105" s="128" t="s">
        <v>97</v>
      </c>
      <c r="H105" s="96">
        <v>296000</v>
      </c>
      <c r="I105" s="102">
        <v>0</v>
      </c>
      <c r="J105" s="103">
        <v>296000</v>
      </c>
      <c r="K105" s="117" t="str">
        <f t="shared" si="2"/>
        <v>70001078100000000000</v>
      </c>
      <c r="L105" s="106" t="s">
        <v>134</v>
      </c>
    </row>
    <row r="106" spans="1:12" x14ac:dyDescent="0.2">
      <c r="A106" s="99" t="s">
        <v>135</v>
      </c>
      <c r="B106" s="100" t="s">
        <v>7</v>
      </c>
      <c r="C106" s="101" t="s">
        <v>9</v>
      </c>
      <c r="D106" s="123" t="s">
        <v>133</v>
      </c>
      <c r="E106" s="186" t="s">
        <v>137</v>
      </c>
      <c r="F106" s="187"/>
      <c r="G106" s="128" t="s">
        <v>97</v>
      </c>
      <c r="H106" s="96">
        <v>296000</v>
      </c>
      <c r="I106" s="102">
        <v>0</v>
      </c>
      <c r="J106" s="103">
        <v>296000</v>
      </c>
      <c r="K106" s="117" t="str">
        <f t="shared" si="2"/>
        <v>70001078100003000000</v>
      </c>
      <c r="L106" s="106" t="s">
        <v>136</v>
      </c>
    </row>
    <row r="107" spans="1:12" x14ac:dyDescent="0.2">
      <c r="A107" s="99" t="s">
        <v>138</v>
      </c>
      <c r="B107" s="100" t="s">
        <v>7</v>
      </c>
      <c r="C107" s="101" t="s">
        <v>9</v>
      </c>
      <c r="D107" s="123" t="s">
        <v>133</v>
      </c>
      <c r="E107" s="186" t="s">
        <v>137</v>
      </c>
      <c r="F107" s="187"/>
      <c r="G107" s="128" t="s">
        <v>140</v>
      </c>
      <c r="H107" s="96">
        <v>296000</v>
      </c>
      <c r="I107" s="102">
        <v>0</v>
      </c>
      <c r="J107" s="103">
        <v>296000</v>
      </c>
      <c r="K107" s="117" t="str">
        <f t="shared" si="2"/>
        <v>70001078100003000800</v>
      </c>
      <c r="L107" s="106" t="s">
        <v>139</v>
      </c>
    </row>
    <row r="108" spans="1:12" s="84" customFormat="1" x14ac:dyDescent="0.2">
      <c r="A108" s="79" t="s">
        <v>141</v>
      </c>
      <c r="B108" s="78" t="s">
        <v>7</v>
      </c>
      <c r="C108" s="120" t="s">
        <v>9</v>
      </c>
      <c r="D108" s="124" t="s">
        <v>133</v>
      </c>
      <c r="E108" s="195" t="s">
        <v>137</v>
      </c>
      <c r="F108" s="196"/>
      <c r="G108" s="121" t="s">
        <v>142</v>
      </c>
      <c r="H108" s="80">
        <v>296000</v>
      </c>
      <c r="I108" s="81">
        <v>0</v>
      </c>
      <c r="J108" s="82">
        <f>IF(IF(H108="",0,H108)=0,0,(IF(H108&gt;0,IF(I108&gt;H108,0,H108-I108),IF(I108&gt;H108,H108-I108,0))))</f>
        <v>296000</v>
      </c>
      <c r="K108" s="117" t="str">
        <f t="shared" si="2"/>
        <v>70001078100003000880</v>
      </c>
      <c r="L108" s="83" t="str">
        <f>C108 &amp; D108 &amp;E108 &amp; F108 &amp; G108</f>
        <v>70001078100003000880</v>
      </c>
    </row>
    <row r="109" spans="1:12" x14ac:dyDescent="0.2">
      <c r="A109" s="99" t="s">
        <v>143</v>
      </c>
      <c r="B109" s="100" t="s">
        <v>7</v>
      </c>
      <c r="C109" s="101" t="s">
        <v>9</v>
      </c>
      <c r="D109" s="123" t="s">
        <v>145</v>
      </c>
      <c r="E109" s="186" t="s">
        <v>96</v>
      </c>
      <c r="F109" s="187"/>
      <c r="G109" s="128" t="s">
        <v>97</v>
      </c>
      <c r="H109" s="96">
        <v>660000</v>
      </c>
      <c r="I109" s="102">
        <v>0</v>
      </c>
      <c r="J109" s="103">
        <v>660000</v>
      </c>
      <c r="K109" s="117" t="str">
        <f t="shared" si="2"/>
        <v>70001110000000000000</v>
      </c>
      <c r="L109" s="106" t="s">
        <v>144</v>
      </c>
    </row>
    <row r="110" spans="1:12" x14ac:dyDescent="0.2">
      <c r="A110" s="99" t="s">
        <v>121</v>
      </c>
      <c r="B110" s="100" t="s">
        <v>7</v>
      </c>
      <c r="C110" s="101" t="s">
        <v>9</v>
      </c>
      <c r="D110" s="123" t="s">
        <v>145</v>
      </c>
      <c r="E110" s="186" t="s">
        <v>123</v>
      </c>
      <c r="F110" s="187"/>
      <c r="G110" s="128" t="s">
        <v>97</v>
      </c>
      <c r="H110" s="96">
        <v>660000</v>
      </c>
      <c r="I110" s="102">
        <v>0</v>
      </c>
      <c r="J110" s="103">
        <v>660000</v>
      </c>
      <c r="K110" s="117" t="str">
        <f t="shared" si="2"/>
        <v>70001118100000000000</v>
      </c>
      <c r="L110" s="106" t="s">
        <v>146</v>
      </c>
    </row>
    <row r="111" spans="1:12" x14ac:dyDescent="0.2">
      <c r="A111" s="99" t="s">
        <v>147</v>
      </c>
      <c r="B111" s="100" t="s">
        <v>7</v>
      </c>
      <c r="C111" s="101" t="s">
        <v>9</v>
      </c>
      <c r="D111" s="123" t="s">
        <v>145</v>
      </c>
      <c r="E111" s="186" t="s">
        <v>149</v>
      </c>
      <c r="F111" s="187"/>
      <c r="G111" s="128" t="s">
        <v>97</v>
      </c>
      <c r="H111" s="96">
        <v>660000</v>
      </c>
      <c r="I111" s="102">
        <v>0</v>
      </c>
      <c r="J111" s="103">
        <v>660000</v>
      </c>
      <c r="K111" s="117" t="str">
        <f t="shared" si="2"/>
        <v>70001118100004000000</v>
      </c>
      <c r="L111" s="106" t="s">
        <v>148</v>
      </c>
    </row>
    <row r="112" spans="1:12" x14ac:dyDescent="0.2">
      <c r="A112" s="99" t="s">
        <v>138</v>
      </c>
      <c r="B112" s="100" t="s">
        <v>7</v>
      </c>
      <c r="C112" s="101" t="s">
        <v>9</v>
      </c>
      <c r="D112" s="123" t="s">
        <v>145</v>
      </c>
      <c r="E112" s="186" t="s">
        <v>149</v>
      </c>
      <c r="F112" s="187"/>
      <c r="G112" s="128" t="s">
        <v>140</v>
      </c>
      <c r="H112" s="96">
        <v>660000</v>
      </c>
      <c r="I112" s="102">
        <v>0</v>
      </c>
      <c r="J112" s="103">
        <v>660000</v>
      </c>
      <c r="K112" s="117" t="str">
        <f t="shared" si="2"/>
        <v>70001118100004000800</v>
      </c>
      <c r="L112" s="106" t="s">
        <v>150</v>
      </c>
    </row>
    <row r="113" spans="1:12" s="84" customFormat="1" x14ac:dyDescent="0.2">
      <c r="A113" s="79" t="s">
        <v>151</v>
      </c>
      <c r="B113" s="78" t="s">
        <v>7</v>
      </c>
      <c r="C113" s="120" t="s">
        <v>9</v>
      </c>
      <c r="D113" s="124" t="s">
        <v>145</v>
      </c>
      <c r="E113" s="195" t="s">
        <v>149</v>
      </c>
      <c r="F113" s="196"/>
      <c r="G113" s="121" t="s">
        <v>152</v>
      </c>
      <c r="H113" s="80">
        <v>660000</v>
      </c>
      <c r="I113" s="81">
        <v>0</v>
      </c>
      <c r="J113" s="82">
        <f>IF(IF(H113="",0,H113)=0,0,(IF(H113&gt;0,IF(I113&gt;H113,0,H113-I113),IF(I113&gt;H113,H113-I113,0))))</f>
        <v>660000</v>
      </c>
      <c r="K113" s="117" t="str">
        <f t="shared" si="2"/>
        <v>70001118100004000870</v>
      </c>
      <c r="L113" s="83" t="str">
        <f>C113 &amp; D113 &amp;E113 &amp; F113 &amp; G113</f>
        <v>70001118100004000870</v>
      </c>
    </row>
    <row r="114" spans="1:12" x14ac:dyDescent="0.2">
      <c r="A114" s="99" t="s">
        <v>153</v>
      </c>
      <c r="B114" s="100" t="s">
        <v>7</v>
      </c>
      <c r="C114" s="101" t="s">
        <v>9</v>
      </c>
      <c r="D114" s="123" t="s">
        <v>155</v>
      </c>
      <c r="E114" s="186" t="s">
        <v>96</v>
      </c>
      <c r="F114" s="187"/>
      <c r="G114" s="128" t="s">
        <v>97</v>
      </c>
      <c r="H114" s="96">
        <v>1460976</v>
      </c>
      <c r="I114" s="102">
        <v>14278.71</v>
      </c>
      <c r="J114" s="103">
        <v>1446697.29</v>
      </c>
      <c r="K114" s="117" t="str">
        <f t="shared" si="2"/>
        <v>70001130000000000000</v>
      </c>
      <c r="L114" s="106" t="s">
        <v>154</v>
      </c>
    </row>
    <row r="115" spans="1:12" ht="33.75" x14ac:dyDescent="0.2">
      <c r="A115" s="99" t="s">
        <v>105</v>
      </c>
      <c r="B115" s="100" t="s">
        <v>7</v>
      </c>
      <c r="C115" s="101" t="s">
        <v>9</v>
      </c>
      <c r="D115" s="123" t="s">
        <v>155</v>
      </c>
      <c r="E115" s="186" t="s">
        <v>107</v>
      </c>
      <c r="F115" s="187"/>
      <c r="G115" s="128" t="s">
        <v>97</v>
      </c>
      <c r="H115" s="96">
        <v>1390976</v>
      </c>
      <c r="I115" s="102">
        <v>12707.01</v>
      </c>
      <c r="J115" s="103">
        <v>1378268.99</v>
      </c>
      <c r="K115" s="117" t="str">
        <f t="shared" si="2"/>
        <v>70001134100000000000</v>
      </c>
      <c r="L115" s="106" t="s">
        <v>156</v>
      </c>
    </row>
    <row r="116" spans="1:12" x14ac:dyDescent="0.2">
      <c r="A116" s="99" t="s">
        <v>157</v>
      </c>
      <c r="B116" s="100" t="s">
        <v>7</v>
      </c>
      <c r="C116" s="101" t="s">
        <v>9</v>
      </c>
      <c r="D116" s="123" t="s">
        <v>155</v>
      </c>
      <c r="E116" s="186" t="s">
        <v>159</v>
      </c>
      <c r="F116" s="187"/>
      <c r="G116" s="128" t="s">
        <v>97</v>
      </c>
      <c r="H116" s="96">
        <v>84000</v>
      </c>
      <c r="I116" s="102">
        <v>0</v>
      </c>
      <c r="J116" s="103">
        <v>84000</v>
      </c>
      <c r="K116" s="117" t="str">
        <f t="shared" si="2"/>
        <v>70001134100014000000</v>
      </c>
      <c r="L116" s="106" t="s">
        <v>158</v>
      </c>
    </row>
    <row r="117" spans="1:12" x14ac:dyDescent="0.2">
      <c r="A117" s="99" t="s">
        <v>160</v>
      </c>
      <c r="B117" s="100" t="s">
        <v>7</v>
      </c>
      <c r="C117" s="101" t="s">
        <v>9</v>
      </c>
      <c r="D117" s="123" t="s">
        <v>155</v>
      </c>
      <c r="E117" s="186" t="s">
        <v>159</v>
      </c>
      <c r="F117" s="187"/>
      <c r="G117" s="128" t="s">
        <v>162</v>
      </c>
      <c r="H117" s="96">
        <v>84000</v>
      </c>
      <c r="I117" s="102">
        <v>0</v>
      </c>
      <c r="J117" s="103">
        <v>84000</v>
      </c>
      <c r="K117" s="117" t="str">
        <f t="shared" si="2"/>
        <v>70001134100014000300</v>
      </c>
      <c r="L117" s="106" t="s">
        <v>161</v>
      </c>
    </row>
    <row r="118" spans="1:12" s="84" customFormat="1" x14ac:dyDescent="0.2">
      <c r="A118" s="79" t="s">
        <v>163</v>
      </c>
      <c r="B118" s="78" t="s">
        <v>7</v>
      </c>
      <c r="C118" s="120" t="s">
        <v>9</v>
      </c>
      <c r="D118" s="124" t="s">
        <v>155</v>
      </c>
      <c r="E118" s="195" t="s">
        <v>159</v>
      </c>
      <c r="F118" s="196"/>
      <c r="G118" s="121" t="s">
        <v>164</v>
      </c>
      <c r="H118" s="80">
        <v>84000</v>
      </c>
      <c r="I118" s="81">
        <v>0</v>
      </c>
      <c r="J118" s="82">
        <f>IF(IF(H118="",0,H118)=0,0,(IF(H118&gt;0,IF(I118&gt;H118,0,H118-I118),IF(I118&gt;H118,H118-I118,0))))</f>
        <v>84000</v>
      </c>
      <c r="K118" s="117" t="str">
        <f t="shared" si="2"/>
        <v>70001134100014000360</v>
      </c>
      <c r="L118" s="83" t="str">
        <f>C118 &amp; D118 &amp;E118 &amp; F118 &amp; G118</f>
        <v>70001134100014000360</v>
      </c>
    </row>
    <row r="119" spans="1:12" x14ac:dyDescent="0.2">
      <c r="A119" s="99" t="s">
        <v>165</v>
      </c>
      <c r="B119" s="100" t="s">
        <v>7</v>
      </c>
      <c r="C119" s="101" t="s">
        <v>9</v>
      </c>
      <c r="D119" s="123" t="s">
        <v>155</v>
      </c>
      <c r="E119" s="186" t="s">
        <v>167</v>
      </c>
      <c r="F119" s="187"/>
      <c r="G119" s="128" t="s">
        <v>97</v>
      </c>
      <c r="H119" s="96">
        <v>300000</v>
      </c>
      <c r="I119" s="102">
        <v>0</v>
      </c>
      <c r="J119" s="103">
        <v>300000</v>
      </c>
      <c r="K119" s="117" t="str">
        <f t="shared" si="2"/>
        <v>70001134100015000000</v>
      </c>
      <c r="L119" s="106" t="s">
        <v>166</v>
      </c>
    </row>
    <row r="120" spans="1:12" ht="22.5" x14ac:dyDescent="0.2">
      <c r="A120" s="99" t="s">
        <v>111</v>
      </c>
      <c r="B120" s="100" t="s">
        <v>7</v>
      </c>
      <c r="C120" s="101" t="s">
        <v>9</v>
      </c>
      <c r="D120" s="123" t="s">
        <v>155</v>
      </c>
      <c r="E120" s="186" t="s">
        <v>167</v>
      </c>
      <c r="F120" s="187"/>
      <c r="G120" s="128" t="s">
        <v>7</v>
      </c>
      <c r="H120" s="96">
        <v>300000</v>
      </c>
      <c r="I120" s="102">
        <v>0</v>
      </c>
      <c r="J120" s="103">
        <v>300000</v>
      </c>
      <c r="K120" s="117" t="str">
        <f t="shared" si="2"/>
        <v>70001134100015000200</v>
      </c>
      <c r="L120" s="106" t="s">
        <v>168</v>
      </c>
    </row>
    <row r="121" spans="1:12" ht="22.5" x14ac:dyDescent="0.2">
      <c r="A121" s="99" t="s">
        <v>113</v>
      </c>
      <c r="B121" s="100" t="s">
        <v>7</v>
      </c>
      <c r="C121" s="101" t="s">
        <v>9</v>
      </c>
      <c r="D121" s="123" t="s">
        <v>155</v>
      </c>
      <c r="E121" s="186" t="s">
        <v>167</v>
      </c>
      <c r="F121" s="187"/>
      <c r="G121" s="128" t="s">
        <v>115</v>
      </c>
      <c r="H121" s="96">
        <v>300000</v>
      </c>
      <c r="I121" s="102">
        <v>0</v>
      </c>
      <c r="J121" s="103">
        <v>300000</v>
      </c>
      <c r="K121" s="117" t="str">
        <f t="shared" si="2"/>
        <v>70001134100015000240</v>
      </c>
      <c r="L121" s="106" t="s">
        <v>169</v>
      </c>
    </row>
    <row r="122" spans="1:12" s="84" customFormat="1" x14ac:dyDescent="0.2">
      <c r="A122" s="79" t="s">
        <v>116</v>
      </c>
      <c r="B122" s="78" t="s">
        <v>7</v>
      </c>
      <c r="C122" s="120" t="s">
        <v>9</v>
      </c>
      <c r="D122" s="124" t="s">
        <v>155</v>
      </c>
      <c r="E122" s="195" t="s">
        <v>167</v>
      </c>
      <c r="F122" s="196"/>
      <c r="G122" s="121" t="s">
        <v>117</v>
      </c>
      <c r="H122" s="80">
        <v>300000</v>
      </c>
      <c r="I122" s="81">
        <v>0</v>
      </c>
      <c r="J122" s="82">
        <f>IF(IF(H122="",0,H122)=0,0,(IF(H122&gt;0,IF(I122&gt;H122,0,H122-I122),IF(I122&gt;H122,H122-I122,0))))</f>
        <v>300000</v>
      </c>
      <c r="K122" s="117" t="str">
        <f t="shared" si="2"/>
        <v>70001134100015000244</v>
      </c>
      <c r="L122" s="83" t="str">
        <f>C122 &amp; D122 &amp;E122 &amp; F122 &amp; G122</f>
        <v>70001134100015000244</v>
      </c>
    </row>
    <row r="123" spans="1:12" ht="22.5" x14ac:dyDescent="0.2">
      <c r="A123" s="99" t="s">
        <v>170</v>
      </c>
      <c r="B123" s="100" t="s">
        <v>7</v>
      </c>
      <c r="C123" s="101" t="s">
        <v>9</v>
      </c>
      <c r="D123" s="123" t="s">
        <v>155</v>
      </c>
      <c r="E123" s="186" t="s">
        <v>172</v>
      </c>
      <c r="F123" s="187"/>
      <c r="G123" s="128" t="s">
        <v>97</v>
      </c>
      <c r="H123" s="96">
        <v>700000</v>
      </c>
      <c r="I123" s="102">
        <v>0</v>
      </c>
      <c r="J123" s="103">
        <v>700000</v>
      </c>
      <c r="K123" s="117" t="str">
        <f t="shared" si="2"/>
        <v>70001134100063910000</v>
      </c>
      <c r="L123" s="106" t="s">
        <v>171</v>
      </c>
    </row>
    <row r="124" spans="1:12" ht="22.5" x14ac:dyDescent="0.2">
      <c r="A124" s="99" t="s">
        <v>111</v>
      </c>
      <c r="B124" s="100" t="s">
        <v>7</v>
      </c>
      <c r="C124" s="101" t="s">
        <v>9</v>
      </c>
      <c r="D124" s="123" t="s">
        <v>155</v>
      </c>
      <c r="E124" s="186" t="s">
        <v>172</v>
      </c>
      <c r="F124" s="187"/>
      <c r="G124" s="128" t="s">
        <v>7</v>
      </c>
      <c r="H124" s="96">
        <v>700000</v>
      </c>
      <c r="I124" s="102">
        <v>0</v>
      </c>
      <c r="J124" s="103">
        <v>700000</v>
      </c>
      <c r="K124" s="117" t="str">
        <f t="shared" si="2"/>
        <v>70001134100063910200</v>
      </c>
      <c r="L124" s="106" t="s">
        <v>173</v>
      </c>
    </row>
    <row r="125" spans="1:12" ht="22.5" x14ac:dyDescent="0.2">
      <c r="A125" s="99" t="s">
        <v>113</v>
      </c>
      <c r="B125" s="100" t="s">
        <v>7</v>
      </c>
      <c r="C125" s="101" t="s">
        <v>9</v>
      </c>
      <c r="D125" s="123" t="s">
        <v>155</v>
      </c>
      <c r="E125" s="186" t="s">
        <v>172</v>
      </c>
      <c r="F125" s="187"/>
      <c r="G125" s="128" t="s">
        <v>115</v>
      </c>
      <c r="H125" s="96">
        <v>700000</v>
      </c>
      <c r="I125" s="102">
        <v>0</v>
      </c>
      <c r="J125" s="103">
        <v>700000</v>
      </c>
      <c r="K125" s="117" t="str">
        <f t="shared" si="2"/>
        <v>70001134100063910240</v>
      </c>
      <c r="L125" s="106" t="s">
        <v>174</v>
      </c>
    </row>
    <row r="126" spans="1:12" s="84" customFormat="1" x14ac:dyDescent="0.2">
      <c r="A126" s="79" t="s">
        <v>116</v>
      </c>
      <c r="B126" s="78" t="s">
        <v>7</v>
      </c>
      <c r="C126" s="120" t="s">
        <v>9</v>
      </c>
      <c r="D126" s="124" t="s">
        <v>155</v>
      </c>
      <c r="E126" s="195" t="s">
        <v>172</v>
      </c>
      <c r="F126" s="196"/>
      <c r="G126" s="121" t="s">
        <v>117</v>
      </c>
      <c r="H126" s="80">
        <v>700000</v>
      </c>
      <c r="I126" s="81">
        <v>0</v>
      </c>
      <c r="J126" s="82">
        <f>IF(IF(H126="",0,H126)=0,0,(IF(H126&gt;0,IF(I126&gt;H126,0,H126-I126),IF(I126&gt;H126,H126-I126,0))))</f>
        <v>700000</v>
      </c>
      <c r="K126" s="117" t="str">
        <f t="shared" si="2"/>
        <v>70001134100063910244</v>
      </c>
      <c r="L126" s="83" t="str">
        <f>C126 &amp; D126 &amp;E126 &amp; F126 &amp; G126</f>
        <v>70001134100063910244</v>
      </c>
    </row>
    <row r="127" spans="1:12" ht="33.75" x14ac:dyDescent="0.2">
      <c r="A127" s="99" t="s">
        <v>175</v>
      </c>
      <c r="B127" s="100" t="s">
        <v>7</v>
      </c>
      <c r="C127" s="101" t="s">
        <v>9</v>
      </c>
      <c r="D127" s="123" t="s">
        <v>155</v>
      </c>
      <c r="E127" s="186" t="s">
        <v>177</v>
      </c>
      <c r="F127" s="187"/>
      <c r="G127" s="128" t="s">
        <v>97</v>
      </c>
      <c r="H127" s="96">
        <v>306976</v>
      </c>
      <c r="I127" s="102">
        <v>12707.01</v>
      </c>
      <c r="J127" s="103">
        <v>294268.99</v>
      </c>
      <c r="K127" s="117" t="str">
        <f t="shared" si="2"/>
        <v>70001134100099999000</v>
      </c>
      <c r="L127" s="106" t="s">
        <v>176</v>
      </c>
    </row>
    <row r="128" spans="1:12" ht="22.5" x14ac:dyDescent="0.2">
      <c r="A128" s="99" t="s">
        <v>111</v>
      </c>
      <c r="B128" s="100" t="s">
        <v>7</v>
      </c>
      <c r="C128" s="101" t="s">
        <v>9</v>
      </c>
      <c r="D128" s="123" t="s">
        <v>155</v>
      </c>
      <c r="E128" s="186" t="s">
        <v>177</v>
      </c>
      <c r="F128" s="187"/>
      <c r="G128" s="128" t="s">
        <v>7</v>
      </c>
      <c r="H128" s="96">
        <v>280000</v>
      </c>
      <c r="I128" s="102">
        <v>5963.01</v>
      </c>
      <c r="J128" s="103">
        <v>274036.99</v>
      </c>
      <c r="K128" s="117" t="str">
        <f t="shared" si="2"/>
        <v>70001134100099999200</v>
      </c>
      <c r="L128" s="106" t="s">
        <v>178</v>
      </c>
    </row>
    <row r="129" spans="1:12" ht="22.5" x14ac:dyDescent="0.2">
      <c r="A129" s="99" t="s">
        <v>113</v>
      </c>
      <c r="B129" s="100" t="s">
        <v>7</v>
      </c>
      <c r="C129" s="101" t="s">
        <v>9</v>
      </c>
      <c r="D129" s="123" t="s">
        <v>155</v>
      </c>
      <c r="E129" s="186" t="s">
        <v>177</v>
      </c>
      <c r="F129" s="187"/>
      <c r="G129" s="128" t="s">
        <v>115</v>
      </c>
      <c r="H129" s="96">
        <v>280000</v>
      </c>
      <c r="I129" s="102">
        <v>5963.01</v>
      </c>
      <c r="J129" s="103">
        <v>274036.99</v>
      </c>
      <c r="K129" s="117" t="str">
        <f t="shared" si="2"/>
        <v>70001134100099999240</v>
      </c>
      <c r="L129" s="106" t="s">
        <v>179</v>
      </c>
    </row>
    <row r="130" spans="1:12" s="84" customFormat="1" x14ac:dyDescent="0.2">
      <c r="A130" s="79" t="s">
        <v>116</v>
      </c>
      <c r="B130" s="78" t="s">
        <v>7</v>
      </c>
      <c r="C130" s="120" t="s">
        <v>9</v>
      </c>
      <c r="D130" s="124" t="s">
        <v>155</v>
      </c>
      <c r="E130" s="195" t="s">
        <v>177</v>
      </c>
      <c r="F130" s="196"/>
      <c r="G130" s="121" t="s">
        <v>117</v>
      </c>
      <c r="H130" s="80">
        <v>280000</v>
      </c>
      <c r="I130" s="81">
        <v>5963.01</v>
      </c>
      <c r="J130" s="82">
        <f>IF(IF(H130="",0,H130)=0,0,(IF(H130&gt;0,IF(I130&gt;H130,0,H130-I130),IF(I130&gt;H130,H130-I130,0))))</f>
        <v>274036.99</v>
      </c>
      <c r="K130" s="117" t="str">
        <f t="shared" si="2"/>
        <v>70001134100099999244</v>
      </c>
      <c r="L130" s="83" t="str">
        <f>C130 &amp; D130 &amp;E130 &amp; F130 &amp; G130</f>
        <v>70001134100099999244</v>
      </c>
    </row>
    <row r="131" spans="1:12" x14ac:dyDescent="0.2">
      <c r="A131" s="99" t="s">
        <v>138</v>
      </c>
      <c r="B131" s="100" t="s">
        <v>7</v>
      </c>
      <c r="C131" s="101" t="s">
        <v>9</v>
      </c>
      <c r="D131" s="123" t="s">
        <v>155</v>
      </c>
      <c r="E131" s="186" t="s">
        <v>177</v>
      </c>
      <c r="F131" s="187"/>
      <c r="G131" s="128" t="s">
        <v>140</v>
      </c>
      <c r="H131" s="96">
        <v>26976</v>
      </c>
      <c r="I131" s="102">
        <v>6744</v>
      </c>
      <c r="J131" s="103">
        <v>20232</v>
      </c>
      <c r="K131" s="117" t="str">
        <f t="shared" si="2"/>
        <v>70001134100099999800</v>
      </c>
      <c r="L131" s="106" t="s">
        <v>180</v>
      </c>
    </row>
    <row r="132" spans="1:12" x14ac:dyDescent="0.2">
      <c r="A132" s="99" t="s">
        <v>181</v>
      </c>
      <c r="B132" s="100" t="s">
        <v>7</v>
      </c>
      <c r="C132" s="101" t="s">
        <v>9</v>
      </c>
      <c r="D132" s="123" t="s">
        <v>155</v>
      </c>
      <c r="E132" s="186" t="s">
        <v>177</v>
      </c>
      <c r="F132" s="187"/>
      <c r="G132" s="128" t="s">
        <v>183</v>
      </c>
      <c r="H132" s="96">
        <v>26976</v>
      </c>
      <c r="I132" s="102">
        <v>6744</v>
      </c>
      <c r="J132" s="103">
        <v>20232</v>
      </c>
      <c r="K132" s="117" t="str">
        <f t="shared" si="2"/>
        <v>70001134100099999850</v>
      </c>
      <c r="L132" s="106" t="s">
        <v>182</v>
      </c>
    </row>
    <row r="133" spans="1:12" s="84" customFormat="1" x14ac:dyDescent="0.2">
      <c r="A133" s="79" t="s">
        <v>184</v>
      </c>
      <c r="B133" s="78" t="s">
        <v>7</v>
      </c>
      <c r="C133" s="120" t="s">
        <v>9</v>
      </c>
      <c r="D133" s="124" t="s">
        <v>155</v>
      </c>
      <c r="E133" s="195" t="s">
        <v>177</v>
      </c>
      <c r="F133" s="196"/>
      <c r="G133" s="121" t="s">
        <v>185</v>
      </c>
      <c r="H133" s="80">
        <v>26976</v>
      </c>
      <c r="I133" s="81">
        <v>6744</v>
      </c>
      <c r="J133" s="82">
        <f>IF(IF(H133="",0,H133)=0,0,(IF(H133&gt;0,IF(I133&gt;H133,0,H133-I133),IF(I133&gt;H133,H133-I133,0))))</f>
        <v>20232</v>
      </c>
      <c r="K133" s="117" t="str">
        <f t="shared" si="2"/>
        <v>70001134100099999853</v>
      </c>
      <c r="L133" s="83" t="str">
        <f>C133 &amp; D133 &amp;E133 &amp; F133 &amp; G133</f>
        <v>70001134100099999853</v>
      </c>
    </row>
    <row r="134" spans="1:12" ht="33.75" x14ac:dyDescent="0.2">
      <c r="A134" s="99" t="s">
        <v>186</v>
      </c>
      <c r="B134" s="100" t="s">
        <v>7</v>
      </c>
      <c r="C134" s="101" t="s">
        <v>9</v>
      </c>
      <c r="D134" s="123" t="s">
        <v>155</v>
      </c>
      <c r="E134" s="186" t="s">
        <v>188</v>
      </c>
      <c r="F134" s="187"/>
      <c r="G134" s="128" t="s">
        <v>97</v>
      </c>
      <c r="H134" s="96">
        <v>70000</v>
      </c>
      <c r="I134" s="102">
        <v>1571.7</v>
      </c>
      <c r="J134" s="103">
        <v>68428.3</v>
      </c>
      <c r="K134" s="117" t="str">
        <f t="shared" si="2"/>
        <v>70001134500000000000</v>
      </c>
      <c r="L134" s="106" t="s">
        <v>187</v>
      </c>
    </row>
    <row r="135" spans="1:12" ht="33.75" x14ac:dyDescent="0.2">
      <c r="A135" s="99" t="s">
        <v>189</v>
      </c>
      <c r="B135" s="100" t="s">
        <v>7</v>
      </c>
      <c r="C135" s="101" t="s">
        <v>9</v>
      </c>
      <c r="D135" s="123" t="s">
        <v>155</v>
      </c>
      <c r="E135" s="186" t="s">
        <v>191</v>
      </c>
      <c r="F135" s="187"/>
      <c r="G135" s="128" t="s">
        <v>97</v>
      </c>
      <c r="H135" s="96">
        <v>70000</v>
      </c>
      <c r="I135" s="102">
        <v>1571.7</v>
      </c>
      <c r="J135" s="103">
        <v>68428.3</v>
      </c>
      <c r="K135" s="117" t="str">
        <f t="shared" si="2"/>
        <v>70001134500099999000</v>
      </c>
      <c r="L135" s="106" t="s">
        <v>190</v>
      </c>
    </row>
    <row r="136" spans="1:12" x14ac:dyDescent="0.2">
      <c r="A136" s="99" t="s">
        <v>138</v>
      </c>
      <c r="B136" s="100" t="s">
        <v>7</v>
      </c>
      <c r="C136" s="101" t="s">
        <v>9</v>
      </c>
      <c r="D136" s="123" t="s">
        <v>155</v>
      </c>
      <c r="E136" s="186" t="s">
        <v>191</v>
      </c>
      <c r="F136" s="187"/>
      <c r="G136" s="128" t="s">
        <v>140</v>
      </c>
      <c r="H136" s="96">
        <v>70000</v>
      </c>
      <c r="I136" s="102">
        <v>1571.7</v>
      </c>
      <c r="J136" s="103">
        <v>68428.3</v>
      </c>
      <c r="K136" s="117" t="str">
        <f t="shared" si="2"/>
        <v>70001134500099999800</v>
      </c>
      <c r="L136" s="106" t="s">
        <v>192</v>
      </c>
    </row>
    <row r="137" spans="1:12" ht="45" x14ac:dyDescent="0.2">
      <c r="A137" s="99" t="s">
        <v>193</v>
      </c>
      <c r="B137" s="100" t="s">
        <v>7</v>
      </c>
      <c r="C137" s="101" t="s">
        <v>9</v>
      </c>
      <c r="D137" s="123" t="s">
        <v>155</v>
      </c>
      <c r="E137" s="186" t="s">
        <v>191</v>
      </c>
      <c r="F137" s="187"/>
      <c r="G137" s="128" t="s">
        <v>195</v>
      </c>
      <c r="H137" s="96">
        <v>70000</v>
      </c>
      <c r="I137" s="102">
        <v>1571.7</v>
      </c>
      <c r="J137" s="103">
        <v>68428.3</v>
      </c>
      <c r="K137" s="117" t="str">
        <f t="shared" si="2"/>
        <v>70001134500099999810</v>
      </c>
      <c r="L137" s="106" t="s">
        <v>194</v>
      </c>
    </row>
    <row r="138" spans="1:12" s="84" customFormat="1" ht="45" x14ac:dyDescent="0.2">
      <c r="A138" s="79" t="s">
        <v>196</v>
      </c>
      <c r="B138" s="78" t="s">
        <v>7</v>
      </c>
      <c r="C138" s="120" t="s">
        <v>9</v>
      </c>
      <c r="D138" s="124" t="s">
        <v>155</v>
      </c>
      <c r="E138" s="195" t="s">
        <v>191</v>
      </c>
      <c r="F138" s="196"/>
      <c r="G138" s="121" t="s">
        <v>197</v>
      </c>
      <c r="H138" s="80">
        <v>70000</v>
      </c>
      <c r="I138" s="81">
        <v>1571.7</v>
      </c>
      <c r="J138" s="82">
        <f>IF(IF(H138="",0,H138)=0,0,(IF(H138&gt;0,IF(I138&gt;H138,0,H138-I138),IF(I138&gt;H138,H138-I138,0))))</f>
        <v>68428.3</v>
      </c>
      <c r="K138" s="117" t="str">
        <f t="shared" si="2"/>
        <v>70001134500099999811</v>
      </c>
      <c r="L138" s="83" t="str">
        <f>C138 &amp; D138 &amp;E138 &amp; F138 &amp; G138</f>
        <v>70001134500099999811</v>
      </c>
    </row>
    <row r="139" spans="1:12" ht="22.5" x14ac:dyDescent="0.2">
      <c r="A139" s="99" t="s">
        <v>198</v>
      </c>
      <c r="B139" s="100" t="s">
        <v>7</v>
      </c>
      <c r="C139" s="101" t="s">
        <v>9</v>
      </c>
      <c r="D139" s="123" t="s">
        <v>200</v>
      </c>
      <c r="E139" s="186" t="s">
        <v>96</v>
      </c>
      <c r="F139" s="187"/>
      <c r="G139" s="128" t="s">
        <v>97</v>
      </c>
      <c r="H139" s="96">
        <v>225000</v>
      </c>
      <c r="I139" s="102">
        <v>7200</v>
      </c>
      <c r="J139" s="103">
        <v>217800</v>
      </c>
      <c r="K139" s="117" t="str">
        <f t="shared" si="2"/>
        <v>70003000000000000000</v>
      </c>
      <c r="L139" s="106" t="s">
        <v>199</v>
      </c>
    </row>
    <row r="140" spans="1:12" ht="33.75" x14ac:dyDescent="0.2">
      <c r="A140" s="99" t="s">
        <v>201</v>
      </c>
      <c r="B140" s="100" t="s">
        <v>7</v>
      </c>
      <c r="C140" s="101" t="s">
        <v>9</v>
      </c>
      <c r="D140" s="123" t="s">
        <v>203</v>
      </c>
      <c r="E140" s="186" t="s">
        <v>96</v>
      </c>
      <c r="F140" s="187"/>
      <c r="G140" s="128" t="s">
        <v>97</v>
      </c>
      <c r="H140" s="96">
        <v>37000</v>
      </c>
      <c r="I140" s="102">
        <v>0</v>
      </c>
      <c r="J140" s="103">
        <v>37000</v>
      </c>
      <c r="K140" s="117" t="str">
        <f t="shared" si="2"/>
        <v>70003090000000000000</v>
      </c>
      <c r="L140" s="106" t="s">
        <v>202</v>
      </c>
    </row>
    <row r="141" spans="1:12" ht="45" x14ac:dyDescent="0.2">
      <c r="A141" s="99" t="s">
        <v>204</v>
      </c>
      <c r="B141" s="100" t="s">
        <v>7</v>
      </c>
      <c r="C141" s="101" t="s">
        <v>9</v>
      </c>
      <c r="D141" s="123" t="s">
        <v>203</v>
      </c>
      <c r="E141" s="186" t="s">
        <v>206</v>
      </c>
      <c r="F141" s="187"/>
      <c r="G141" s="128" t="s">
        <v>97</v>
      </c>
      <c r="H141" s="96">
        <v>37000</v>
      </c>
      <c r="I141" s="102">
        <v>0</v>
      </c>
      <c r="J141" s="103">
        <v>37000</v>
      </c>
      <c r="K141" s="117" t="str">
        <f t="shared" si="2"/>
        <v>70003094200000000000</v>
      </c>
      <c r="L141" s="106" t="s">
        <v>205</v>
      </c>
    </row>
    <row r="142" spans="1:12" ht="45" x14ac:dyDescent="0.2">
      <c r="A142" s="99" t="s">
        <v>207</v>
      </c>
      <c r="B142" s="100" t="s">
        <v>7</v>
      </c>
      <c r="C142" s="101" t="s">
        <v>9</v>
      </c>
      <c r="D142" s="123" t="s">
        <v>203</v>
      </c>
      <c r="E142" s="186" t="s">
        <v>209</v>
      </c>
      <c r="F142" s="187"/>
      <c r="G142" s="128" t="s">
        <v>97</v>
      </c>
      <c r="H142" s="96">
        <v>37000</v>
      </c>
      <c r="I142" s="102">
        <v>0</v>
      </c>
      <c r="J142" s="103">
        <v>37000</v>
      </c>
      <c r="K142" s="117" t="str">
        <f t="shared" si="2"/>
        <v>70003094200099999000</v>
      </c>
      <c r="L142" s="106" t="s">
        <v>208</v>
      </c>
    </row>
    <row r="143" spans="1:12" ht="22.5" x14ac:dyDescent="0.2">
      <c r="A143" s="99" t="s">
        <v>111</v>
      </c>
      <c r="B143" s="100" t="s">
        <v>7</v>
      </c>
      <c r="C143" s="101" t="s">
        <v>9</v>
      </c>
      <c r="D143" s="123" t="s">
        <v>203</v>
      </c>
      <c r="E143" s="186" t="s">
        <v>209</v>
      </c>
      <c r="F143" s="187"/>
      <c r="G143" s="128" t="s">
        <v>7</v>
      </c>
      <c r="H143" s="96">
        <v>37000</v>
      </c>
      <c r="I143" s="102">
        <v>0</v>
      </c>
      <c r="J143" s="103">
        <v>37000</v>
      </c>
      <c r="K143" s="117" t="str">
        <f t="shared" si="2"/>
        <v>70003094200099999200</v>
      </c>
      <c r="L143" s="106" t="s">
        <v>210</v>
      </c>
    </row>
    <row r="144" spans="1:12" ht="22.5" x14ac:dyDescent="0.2">
      <c r="A144" s="99" t="s">
        <v>113</v>
      </c>
      <c r="B144" s="100" t="s">
        <v>7</v>
      </c>
      <c r="C144" s="101" t="s">
        <v>9</v>
      </c>
      <c r="D144" s="123" t="s">
        <v>203</v>
      </c>
      <c r="E144" s="186" t="s">
        <v>209</v>
      </c>
      <c r="F144" s="187"/>
      <c r="G144" s="128" t="s">
        <v>115</v>
      </c>
      <c r="H144" s="96">
        <v>37000</v>
      </c>
      <c r="I144" s="102">
        <v>0</v>
      </c>
      <c r="J144" s="103">
        <v>37000</v>
      </c>
      <c r="K144" s="117" t="str">
        <f t="shared" si="2"/>
        <v>70003094200099999240</v>
      </c>
      <c r="L144" s="106" t="s">
        <v>211</v>
      </c>
    </row>
    <row r="145" spans="1:12" s="84" customFormat="1" x14ac:dyDescent="0.2">
      <c r="A145" s="79" t="s">
        <v>116</v>
      </c>
      <c r="B145" s="78" t="s">
        <v>7</v>
      </c>
      <c r="C145" s="120" t="s">
        <v>9</v>
      </c>
      <c r="D145" s="124" t="s">
        <v>203</v>
      </c>
      <c r="E145" s="195" t="s">
        <v>209</v>
      </c>
      <c r="F145" s="196"/>
      <c r="G145" s="121" t="s">
        <v>117</v>
      </c>
      <c r="H145" s="80">
        <v>37000</v>
      </c>
      <c r="I145" s="81">
        <v>0</v>
      </c>
      <c r="J145" s="82">
        <f>IF(IF(H145="",0,H145)=0,0,(IF(H145&gt;0,IF(I145&gt;H145,0,H145-I145),IF(I145&gt;H145,H145-I145,0))))</f>
        <v>37000</v>
      </c>
      <c r="K145" s="117" t="str">
        <f t="shared" si="2"/>
        <v>70003094200099999244</v>
      </c>
      <c r="L145" s="83" t="str">
        <f>C145 &amp; D145 &amp;E145 &amp; F145 &amp; G145</f>
        <v>70003094200099999244</v>
      </c>
    </row>
    <row r="146" spans="1:12" x14ac:dyDescent="0.2">
      <c r="A146" s="99" t="s">
        <v>212</v>
      </c>
      <c r="B146" s="100" t="s">
        <v>7</v>
      </c>
      <c r="C146" s="101" t="s">
        <v>9</v>
      </c>
      <c r="D146" s="123" t="s">
        <v>214</v>
      </c>
      <c r="E146" s="186" t="s">
        <v>96</v>
      </c>
      <c r="F146" s="187"/>
      <c r="G146" s="128" t="s">
        <v>97</v>
      </c>
      <c r="H146" s="96">
        <v>128000</v>
      </c>
      <c r="I146" s="102">
        <v>7200</v>
      </c>
      <c r="J146" s="103">
        <v>120800</v>
      </c>
      <c r="K146" s="117" t="str">
        <f t="shared" si="2"/>
        <v>70003100000000000000</v>
      </c>
      <c r="L146" s="106" t="s">
        <v>213</v>
      </c>
    </row>
    <row r="147" spans="1:12" ht="45" x14ac:dyDescent="0.2">
      <c r="A147" s="99" t="s">
        <v>204</v>
      </c>
      <c r="B147" s="100" t="s">
        <v>7</v>
      </c>
      <c r="C147" s="101" t="s">
        <v>9</v>
      </c>
      <c r="D147" s="123" t="s">
        <v>214</v>
      </c>
      <c r="E147" s="186" t="s">
        <v>206</v>
      </c>
      <c r="F147" s="187"/>
      <c r="G147" s="128" t="s">
        <v>97</v>
      </c>
      <c r="H147" s="96">
        <v>128000</v>
      </c>
      <c r="I147" s="102">
        <v>7200</v>
      </c>
      <c r="J147" s="103">
        <v>120800</v>
      </c>
      <c r="K147" s="117" t="str">
        <f t="shared" si="2"/>
        <v>70003104200000000000</v>
      </c>
      <c r="L147" s="106" t="s">
        <v>215</v>
      </c>
    </row>
    <row r="148" spans="1:12" ht="45" x14ac:dyDescent="0.2">
      <c r="A148" s="99" t="s">
        <v>207</v>
      </c>
      <c r="B148" s="100" t="s">
        <v>7</v>
      </c>
      <c r="C148" s="101" t="s">
        <v>9</v>
      </c>
      <c r="D148" s="123" t="s">
        <v>214</v>
      </c>
      <c r="E148" s="186" t="s">
        <v>209</v>
      </c>
      <c r="F148" s="187"/>
      <c r="G148" s="128" t="s">
        <v>97</v>
      </c>
      <c r="H148" s="96">
        <v>128000</v>
      </c>
      <c r="I148" s="102">
        <v>7200</v>
      </c>
      <c r="J148" s="103">
        <v>120800</v>
      </c>
      <c r="K148" s="117" t="str">
        <f t="shared" si="2"/>
        <v>70003104200099999000</v>
      </c>
      <c r="L148" s="106" t="s">
        <v>216</v>
      </c>
    </row>
    <row r="149" spans="1:12" ht="22.5" x14ac:dyDescent="0.2">
      <c r="A149" s="99" t="s">
        <v>111</v>
      </c>
      <c r="B149" s="100" t="s">
        <v>7</v>
      </c>
      <c r="C149" s="101" t="s">
        <v>9</v>
      </c>
      <c r="D149" s="123" t="s">
        <v>214</v>
      </c>
      <c r="E149" s="186" t="s">
        <v>209</v>
      </c>
      <c r="F149" s="187"/>
      <c r="G149" s="128" t="s">
        <v>7</v>
      </c>
      <c r="H149" s="96">
        <v>110000</v>
      </c>
      <c r="I149" s="102">
        <v>0</v>
      </c>
      <c r="J149" s="103">
        <v>110000</v>
      </c>
      <c r="K149" s="117" t="str">
        <f t="shared" si="2"/>
        <v>70003104200099999200</v>
      </c>
      <c r="L149" s="106" t="s">
        <v>217</v>
      </c>
    </row>
    <row r="150" spans="1:12" ht="22.5" x14ac:dyDescent="0.2">
      <c r="A150" s="99" t="s">
        <v>113</v>
      </c>
      <c r="B150" s="100" t="s">
        <v>7</v>
      </c>
      <c r="C150" s="101" t="s">
        <v>9</v>
      </c>
      <c r="D150" s="123" t="s">
        <v>214</v>
      </c>
      <c r="E150" s="186" t="s">
        <v>209</v>
      </c>
      <c r="F150" s="187"/>
      <c r="G150" s="128" t="s">
        <v>115</v>
      </c>
      <c r="H150" s="96">
        <v>110000</v>
      </c>
      <c r="I150" s="102">
        <v>0</v>
      </c>
      <c r="J150" s="103">
        <v>110000</v>
      </c>
      <c r="K150" s="117" t="str">
        <f t="shared" si="2"/>
        <v>70003104200099999240</v>
      </c>
      <c r="L150" s="106" t="s">
        <v>218</v>
      </c>
    </row>
    <row r="151" spans="1:12" s="84" customFormat="1" x14ac:dyDescent="0.2">
      <c r="A151" s="79" t="s">
        <v>116</v>
      </c>
      <c r="B151" s="78" t="s">
        <v>7</v>
      </c>
      <c r="C151" s="120" t="s">
        <v>9</v>
      </c>
      <c r="D151" s="124" t="s">
        <v>214</v>
      </c>
      <c r="E151" s="195" t="s">
        <v>209</v>
      </c>
      <c r="F151" s="196"/>
      <c r="G151" s="121" t="s">
        <v>117</v>
      </c>
      <c r="H151" s="80">
        <v>110000</v>
      </c>
      <c r="I151" s="81">
        <v>0</v>
      </c>
      <c r="J151" s="82">
        <f>IF(IF(H151="",0,H151)=0,0,(IF(H151&gt;0,IF(I151&gt;H151,0,H151-I151),IF(I151&gt;H151,H151-I151,0))))</f>
        <v>110000</v>
      </c>
      <c r="K151" s="117" t="str">
        <f t="shared" si="2"/>
        <v>70003104200099999244</v>
      </c>
      <c r="L151" s="83" t="str">
        <f>C151 &amp; D151 &amp;E151 &amp; F151 &amp; G151</f>
        <v>70003104200099999244</v>
      </c>
    </row>
    <row r="152" spans="1:12" x14ac:dyDescent="0.2">
      <c r="A152" s="99" t="s">
        <v>160</v>
      </c>
      <c r="B152" s="100" t="s">
        <v>7</v>
      </c>
      <c r="C152" s="101" t="s">
        <v>9</v>
      </c>
      <c r="D152" s="123" t="s">
        <v>214</v>
      </c>
      <c r="E152" s="186" t="s">
        <v>209</v>
      </c>
      <c r="F152" s="187"/>
      <c r="G152" s="128" t="s">
        <v>162</v>
      </c>
      <c r="H152" s="96">
        <v>18000</v>
      </c>
      <c r="I152" s="102">
        <v>7200</v>
      </c>
      <c r="J152" s="103">
        <v>10800</v>
      </c>
      <c r="K152" s="117" t="str">
        <f t="shared" si="2"/>
        <v>70003104200099999300</v>
      </c>
      <c r="L152" s="106" t="s">
        <v>219</v>
      </c>
    </row>
    <row r="153" spans="1:12" s="84" customFormat="1" x14ac:dyDescent="0.2">
      <c r="A153" s="79" t="s">
        <v>163</v>
      </c>
      <c r="B153" s="78" t="s">
        <v>7</v>
      </c>
      <c r="C153" s="120" t="s">
        <v>9</v>
      </c>
      <c r="D153" s="124" t="s">
        <v>214</v>
      </c>
      <c r="E153" s="195" t="s">
        <v>209</v>
      </c>
      <c r="F153" s="196"/>
      <c r="G153" s="121" t="s">
        <v>164</v>
      </c>
      <c r="H153" s="80">
        <v>18000</v>
      </c>
      <c r="I153" s="81">
        <v>7200</v>
      </c>
      <c r="J153" s="82">
        <f>IF(IF(H153="",0,H153)=0,0,(IF(H153&gt;0,IF(I153&gt;H153,0,H153-I153),IF(I153&gt;H153,H153-I153,0))))</f>
        <v>10800</v>
      </c>
      <c r="K153" s="117" t="str">
        <f t="shared" si="2"/>
        <v>70003104200099999360</v>
      </c>
      <c r="L153" s="83" t="str">
        <f>C153 &amp; D153 &amp;E153 &amp; F153 &amp; G153</f>
        <v>70003104200099999360</v>
      </c>
    </row>
    <row r="154" spans="1:12" ht="22.5" x14ac:dyDescent="0.2">
      <c r="A154" s="99" t="s">
        <v>220</v>
      </c>
      <c r="B154" s="100" t="s">
        <v>7</v>
      </c>
      <c r="C154" s="101" t="s">
        <v>9</v>
      </c>
      <c r="D154" s="123" t="s">
        <v>222</v>
      </c>
      <c r="E154" s="186" t="s">
        <v>96</v>
      </c>
      <c r="F154" s="187"/>
      <c r="G154" s="128" t="s">
        <v>97</v>
      </c>
      <c r="H154" s="96">
        <v>60000</v>
      </c>
      <c r="I154" s="102">
        <v>0</v>
      </c>
      <c r="J154" s="103">
        <v>60000</v>
      </c>
      <c r="K154" s="117" t="str">
        <f t="shared" si="2"/>
        <v>70003140000000000000</v>
      </c>
      <c r="L154" s="106" t="s">
        <v>221</v>
      </c>
    </row>
    <row r="155" spans="1:12" ht="33.75" x14ac:dyDescent="0.2">
      <c r="A155" s="99" t="s">
        <v>223</v>
      </c>
      <c r="B155" s="100" t="s">
        <v>7</v>
      </c>
      <c r="C155" s="101" t="s">
        <v>9</v>
      </c>
      <c r="D155" s="123" t="s">
        <v>222</v>
      </c>
      <c r="E155" s="186" t="s">
        <v>225</v>
      </c>
      <c r="F155" s="187"/>
      <c r="G155" s="128" t="s">
        <v>97</v>
      </c>
      <c r="H155" s="96">
        <v>60000</v>
      </c>
      <c r="I155" s="102">
        <v>0</v>
      </c>
      <c r="J155" s="103">
        <v>60000</v>
      </c>
      <c r="K155" s="117" t="str">
        <f t="shared" ref="K155:K218" si="3">C155 &amp; D155 &amp;E155 &amp; F155 &amp; G155</f>
        <v>70003145300000000000</v>
      </c>
      <c r="L155" s="106" t="s">
        <v>224</v>
      </c>
    </row>
    <row r="156" spans="1:12" ht="45" x14ac:dyDescent="0.2">
      <c r="A156" s="99" t="s">
        <v>226</v>
      </c>
      <c r="B156" s="100" t="s">
        <v>7</v>
      </c>
      <c r="C156" s="101" t="s">
        <v>9</v>
      </c>
      <c r="D156" s="123" t="s">
        <v>222</v>
      </c>
      <c r="E156" s="186" t="s">
        <v>228</v>
      </c>
      <c r="F156" s="187"/>
      <c r="G156" s="128" t="s">
        <v>97</v>
      </c>
      <c r="H156" s="96">
        <v>60000</v>
      </c>
      <c r="I156" s="102">
        <v>0</v>
      </c>
      <c r="J156" s="103">
        <v>60000</v>
      </c>
      <c r="K156" s="117" t="str">
        <f t="shared" si="3"/>
        <v>70003145300099999000</v>
      </c>
      <c r="L156" s="106" t="s">
        <v>227</v>
      </c>
    </row>
    <row r="157" spans="1:12" ht="22.5" x14ac:dyDescent="0.2">
      <c r="A157" s="99" t="s">
        <v>111</v>
      </c>
      <c r="B157" s="100" t="s">
        <v>7</v>
      </c>
      <c r="C157" s="101" t="s">
        <v>9</v>
      </c>
      <c r="D157" s="123" t="s">
        <v>222</v>
      </c>
      <c r="E157" s="186" t="s">
        <v>228</v>
      </c>
      <c r="F157" s="187"/>
      <c r="G157" s="128" t="s">
        <v>7</v>
      </c>
      <c r="H157" s="96">
        <v>60000</v>
      </c>
      <c r="I157" s="102">
        <v>0</v>
      </c>
      <c r="J157" s="103">
        <v>60000</v>
      </c>
      <c r="K157" s="117" t="str">
        <f t="shared" si="3"/>
        <v>70003145300099999200</v>
      </c>
      <c r="L157" s="106" t="s">
        <v>229</v>
      </c>
    </row>
    <row r="158" spans="1:12" ht="22.5" x14ac:dyDescent="0.2">
      <c r="A158" s="99" t="s">
        <v>113</v>
      </c>
      <c r="B158" s="100" t="s">
        <v>7</v>
      </c>
      <c r="C158" s="101" t="s">
        <v>9</v>
      </c>
      <c r="D158" s="123" t="s">
        <v>222</v>
      </c>
      <c r="E158" s="186" t="s">
        <v>228</v>
      </c>
      <c r="F158" s="187"/>
      <c r="G158" s="128" t="s">
        <v>115</v>
      </c>
      <c r="H158" s="96">
        <v>60000</v>
      </c>
      <c r="I158" s="102">
        <v>0</v>
      </c>
      <c r="J158" s="103">
        <v>60000</v>
      </c>
      <c r="K158" s="117" t="str">
        <f t="shared" si="3"/>
        <v>70003145300099999240</v>
      </c>
      <c r="L158" s="106" t="s">
        <v>230</v>
      </c>
    </row>
    <row r="159" spans="1:12" s="84" customFormat="1" x14ac:dyDescent="0.2">
      <c r="A159" s="79" t="s">
        <v>116</v>
      </c>
      <c r="B159" s="78" t="s">
        <v>7</v>
      </c>
      <c r="C159" s="120" t="s">
        <v>9</v>
      </c>
      <c r="D159" s="124" t="s">
        <v>222</v>
      </c>
      <c r="E159" s="195" t="s">
        <v>228</v>
      </c>
      <c r="F159" s="196"/>
      <c r="G159" s="121" t="s">
        <v>117</v>
      </c>
      <c r="H159" s="80">
        <v>60000</v>
      </c>
      <c r="I159" s="81">
        <v>0</v>
      </c>
      <c r="J159" s="82">
        <f>IF(IF(H159="",0,H159)=0,0,(IF(H159&gt;0,IF(I159&gt;H159,0,H159-I159),IF(I159&gt;H159,H159-I159,0))))</f>
        <v>60000</v>
      </c>
      <c r="K159" s="117" t="str">
        <f t="shared" si="3"/>
        <v>70003145300099999244</v>
      </c>
      <c r="L159" s="83" t="str">
        <f>C159 &amp; D159 &amp;E159 &amp; F159 &amp; G159</f>
        <v>70003145300099999244</v>
      </c>
    </row>
    <row r="160" spans="1:12" x14ac:dyDescent="0.2">
      <c r="A160" s="99" t="s">
        <v>231</v>
      </c>
      <c r="B160" s="100" t="s">
        <v>7</v>
      </c>
      <c r="C160" s="101" t="s">
        <v>9</v>
      </c>
      <c r="D160" s="123" t="s">
        <v>233</v>
      </c>
      <c r="E160" s="186" t="s">
        <v>96</v>
      </c>
      <c r="F160" s="187"/>
      <c r="G160" s="128" t="s">
        <v>97</v>
      </c>
      <c r="H160" s="96">
        <v>4635117</v>
      </c>
      <c r="I160" s="102">
        <v>142557.88</v>
      </c>
      <c r="J160" s="103">
        <v>4492559.12</v>
      </c>
      <c r="K160" s="117" t="str">
        <f t="shared" si="3"/>
        <v>70004000000000000000</v>
      </c>
      <c r="L160" s="106" t="s">
        <v>232</v>
      </c>
    </row>
    <row r="161" spans="1:12" x14ac:dyDescent="0.2">
      <c r="A161" s="99" t="s">
        <v>234</v>
      </c>
      <c r="B161" s="100" t="s">
        <v>7</v>
      </c>
      <c r="C161" s="101" t="s">
        <v>9</v>
      </c>
      <c r="D161" s="123" t="s">
        <v>236</v>
      </c>
      <c r="E161" s="186" t="s">
        <v>96</v>
      </c>
      <c r="F161" s="187"/>
      <c r="G161" s="128" t="s">
        <v>97</v>
      </c>
      <c r="H161" s="96">
        <v>2615117</v>
      </c>
      <c r="I161" s="102">
        <v>92618</v>
      </c>
      <c r="J161" s="103">
        <v>2522499</v>
      </c>
      <c r="K161" s="117" t="str">
        <f t="shared" si="3"/>
        <v>70004090000000000000</v>
      </c>
      <c r="L161" s="106" t="s">
        <v>235</v>
      </c>
    </row>
    <row r="162" spans="1:12" ht="33.75" x14ac:dyDescent="0.2">
      <c r="A162" s="99" t="s">
        <v>237</v>
      </c>
      <c r="B162" s="100" t="s">
        <v>7</v>
      </c>
      <c r="C162" s="101" t="s">
        <v>9</v>
      </c>
      <c r="D162" s="123" t="s">
        <v>236</v>
      </c>
      <c r="E162" s="186" t="s">
        <v>239</v>
      </c>
      <c r="F162" s="187"/>
      <c r="G162" s="128" t="s">
        <v>97</v>
      </c>
      <c r="H162" s="96">
        <v>2615117</v>
      </c>
      <c r="I162" s="102">
        <v>92618</v>
      </c>
      <c r="J162" s="103">
        <v>2522499</v>
      </c>
      <c r="K162" s="117" t="str">
        <f t="shared" si="3"/>
        <v>70004094300000000000</v>
      </c>
      <c r="L162" s="106" t="s">
        <v>238</v>
      </c>
    </row>
    <row r="163" spans="1:12" x14ac:dyDescent="0.2">
      <c r="A163" s="99" t="s">
        <v>240</v>
      </c>
      <c r="B163" s="100" t="s">
        <v>7</v>
      </c>
      <c r="C163" s="101" t="s">
        <v>9</v>
      </c>
      <c r="D163" s="123" t="s">
        <v>236</v>
      </c>
      <c r="E163" s="186" t="s">
        <v>242</v>
      </c>
      <c r="F163" s="187"/>
      <c r="G163" s="128" t="s">
        <v>97</v>
      </c>
      <c r="H163" s="96">
        <v>1267000</v>
      </c>
      <c r="I163" s="102">
        <v>0</v>
      </c>
      <c r="J163" s="103">
        <v>1267000</v>
      </c>
      <c r="K163" s="117" t="str">
        <f t="shared" si="3"/>
        <v>70004094300071520000</v>
      </c>
      <c r="L163" s="106" t="s">
        <v>241</v>
      </c>
    </row>
    <row r="164" spans="1:12" ht="22.5" x14ac:dyDescent="0.2">
      <c r="A164" s="99" t="s">
        <v>111</v>
      </c>
      <c r="B164" s="100" t="s">
        <v>7</v>
      </c>
      <c r="C164" s="101" t="s">
        <v>9</v>
      </c>
      <c r="D164" s="123" t="s">
        <v>236</v>
      </c>
      <c r="E164" s="186" t="s">
        <v>242</v>
      </c>
      <c r="F164" s="187"/>
      <c r="G164" s="128" t="s">
        <v>7</v>
      </c>
      <c r="H164" s="96">
        <v>1267000</v>
      </c>
      <c r="I164" s="102">
        <v>0</v>
      </c>
      <c r="J164" s="103">
        <v>1267000</v>
      </c>
      <c r="K164" s="117" t="str">
        <f t="shared" si="3"/>
        <v>70004094300071520200</v>
      </c>
      <c r="L164" s="106" t="s">
        <v>243</v>
      </c>
    </row>
    <row r="165" spans="1:12" ht="22.5" x14ac:dyDescent="0.2">
      <c r="A165" s="99" t="s">
        <v>113</v>
      </c>
      <c r="B165" s="100" t="s">
        <v>7</v>
      </c>
      <c r="C165" s="101" t="s">
        <v>9</v>
      </c>
      <c r="D165" s="123" t="s">
        <v>236</v>
      </c>
      <c r="E165" s="186" t="s">
        <v>242</v>
      </c>
      <c r="F165" s="187"/>
      <c r="G165" s="128" t="s">
        <v>115</v>
      </c>
      <c r="H165" s="96">
        <v>1267000</v>
      </c>
      <c r="I165" s="102">
        <v>0</v>
      </c>
      <c r="J165" s="103">
        <v>1267000</v>
      </c>
      <c r="K165" s="117" t="str">
        <f t="shared" si="3"/>
        <v>70004094300071520240</v>
      </c>
      <c r="L165" s="106" t="s">
        <v>244</v>
      </c>
    </row>
    <row r="166" spans="1:12" s="84" customFormat="1" x14ac:dyDescent="0.2">
      <c r="A166" s="79" t="s">
        <v>116</v>
      </c>
      <c r="B166" s="78" t="s">
        <v>7</v>
      </c>
      <c r="C166" s="120" t="s">
        <v>9</v>
      </c>
      <c r="D166" s="124" t="s">
        <v>236</v>
      </c>
      <c r="E166" s="195" t="s">
        <v>242</v>
      </c>
      <c r="F166" s="196"/>
      <c r="G166" s="121" t="s">
        <v>117</v>
      </c>
      <c r="H166" s="80">
        <v>1267000</v>
      </c>
      <c r="I166" s="81">
        <v>0</v>
      </c>
      <c r="J166" s="82">
        <f>IF(IF(H166="",0,H166)=0,0,(IF(H166&gt;0,IF(I166&gt;H166,0,H166-I166),IF(I166&gt;H166,H166-I166,0))))</f>
        <v>1267000</v>
      </c>
      <c r="K166" s="117" t="str">
        <f t="shared" si="3"/>
        <v>70004094300071520244</v>
      </c>
      <c r="L166" s="83" t="str">
        <f>C166 &amp; D166 &amp;E166 &amp; F166 &amp; G166</f>
        <v>70004094300071520244</v>
      </c>
    </row>
    <row r="167" spans="1:12" ht="33.75" x14ac:dyDescent="0.2">
      <c r="A167" s="99" t="s">
        <v>245</v>
      </c>
      <c r="B167" s="100" t="s">
        <v>7</v>
      </c>
      <c r="C167" s="101" t="s">
        <v>9</v>
      </c>
      <c r="D167" s="123" t="s">
        <v>236</v>
      </c>
      <c r="E167" s="186" t="s">
        <v>247</v>
      </c>
      <c r="F167" s="187"/>
      <c r="G167" s="128" t="s">
        <v>97</v>
      </c>
      <c r="H167" s="96">
        <v>1200000</v>
      </c>
      <c r="I167" s="102">
        <v>92618</v>
      </c>
      <c r="J167" s="103">
        <v>1107382</v>
      </c>
      <c r="K167" s="117" t="str">
        <f t="shared" si="3"/>
        <v>70004094300099999000</v>
      </c>
      <c r="L167" s="106" t="s">
        <v>246</v>
      </c>
    </row>
    <row r="168" spans="1:12" ht="22.5" x14ac:dyDescent="0.2">
      <c r="A168" s="99" t="s">
        <v>111</v>
      </c>
      <c r="B168" s="100" t="s">
        <v>7</v>
      </c>
      <c r="C168" s="101" t="s">
        <v>9</v>
      </c>
      <c r="D168" s="123" t="s">
        <v>236</v>
      </c>
      <c r="E168" s="186" t="s">
        <v>247</v>
      </c>
      <c r="F168" s="187"/>
      <c r="G168" s="128" t="s">
        <v>7</v>
      </c>
      <c r="H168" s="96">
        <v>1200000</v>
      </c>
      <c r="I168" s="102">
        <v>92618</v>
      </c>
      <c r="J168" s="103">
        <v>1107382</v>
      </c>
      <c r="K168" s="117" t="str">
        <f t="shared" si="3"/>
        <v>70004094300099999200</v>
      </c>
      <c r="L168" s="106" t="s">
        <v>248</v>
      </c>
    </row>
    <row r="169" spans="1:12" ht="22.5" x14ac:dyDescent="0.2">
      <c r="A169" s="99" t="s">
        <v>113</v>
      </c>
      <c r="B169" s="100" t="s">
        <v>7</v>
      </c>
      <c r="C169" s="101" t="s">
        <v>9</v>
      </c>
      <c r="D169" s="123" t="s">
        <v>236</v>
      </c>
      <c r="E169" s="186" t="s">
        <v>247</v>
      </c>
      <c r="F169" s="187"/>
      <c r="G169" s="128" t="s">
        <v>115</v>
      </c>
      <c r="H169" s="96">
        <v>1200000</v>
      </c>
      <c r="I169" s="102">
        <v>92618</v>
      </c>
      <c r="J169" s="103">
        <v>1107382</v>
      </c>
      <c r="K169" s="117" t="str">
        <f t="shared" si="3"/>
        <v>70004094300099999240</v>
      </c>
      <c r="L169" s="106" t="s">
        <v>249</v>
      </c>
    </row>
    <row r="170" spans="1:12" s="84" customFormat="1" x14ac:dyDescent="0.2">
      <c r="A170" s="79" t="s">
        <v>116</v>
      </c>
      <c r="B170" s="78" t="s">
        <v>7</v>
      </c>
      <c r="C170" s="120" t="s">
        <v>9</v>
      </c>
      <c r="D170" s="124" t="s">
        <v>236</v>
      </c>
      <c r="E170" s="195" t="s">
        <v>247</v>
      </c>
      <c r="F170" s="196"/>
      <c r="G170" s="121" t="s">
        <v>117</v>
      </c>
      <c r="H170" s="80">
        <v>1200000</v>
      </c>
      <c r="I170" s="81">
        <v>92618</v>
      </c>
      <c r="J170" s="82">
        <f>IF(IF(H170="",0,H170)=0,0,(IF(H170&gt;0,IF(I170&gt;H170,0,H170-I170),IF(I170&gt;H170,H170-I170,0))))</f>
        <v>1107382</v>
      </c>
      <c r="K170" s="117" t="str">
        <f t="shared" si="3"/>
        <v>70004094300099999244</v>
      </c>
      <c r="L170" s="83" t="str">
        <f>C170 &amp; D170 &amp;E170 &amp; F170 &amp; G170</f>
        <v>70004094300099999244</v>
      </c>
    </row>
    <row r="171" spans="1:12" ht="22.5" x14ac:dyDescent="0.2">
      <c r="A171" s="99" t="s">
        <v>250</v>
      </c>
      <c r="B171" s="100" t="s">
        <v>7</v>
      </c>
      <c r="C171" s="101" t="s">
        <v>9</v>
      </c>
      <c r="D171" s="123" t="s">
        <v>236</v>
      </c>
      <c r="E171" s="186" t="s">
        <v>252</v>
      </c>
      <c r="F171" s="187"/>
      <c r="G171" s="128" t="s">
        <v>97</v>
      </c>
      <c r="H171" s="96">
        <v>148117</v>
      </c>
      <c r="I171" s="102">
        <v>0</v>
      </c>
      <c r="J171" s="103">
        <v>148117</v>
      </c>
      <c r="K171" s="117" t="str">
        <f t="shared" si="3"/>
        <v>700040943000S1520000</v>
      </c>
      <c r="L171" s="106" t="s">
        <v>251</v>
      </c>
    </row>
    <row r="172" spans="1:12" ht="22.5" x14ac:dyDescent="0.2">
      <c r="A172" s="99" t="s">
        <v>111</v>
      </c>
      <c r="B172" s="100" t="s">
        <v>7</v>
      </c>
      <c r="C172" s="101" t="s">
        <v>9</v>
      </c>
      <c r="D172" s="123" t="s">
        <v>236</v>
      </c>
      <c r="E172" s="186" t="s">
        <v>252</v>
      </c>
      <c r="F172" s="187"/>
      <c r="G172" s="128" t="s">
        <v>7</v>
      </c>
      <c r="H172" s="96">
        <v>148117</v>
      </c>
      <c r="I172" s="102">
        <v>0</v>
      </c>
      <c r="J172" s="103">
        <v>148117</v>
      </c>
      <c r="K172" s="117" t="str">
        <f t="shared" si="3"/>
        <v>700040943000S1520200</v>
      </c>
      <c r="L172" s="106" t="s">
        <v>253</v>
      </c>
    </row>
    <row r="173" spans="1:12" ht="22.5" x14ac:dyDescent="0.2">
      <c r="A173" s="99" t="s">
        <v>113</v>
      </c>
      <c r="B173" s="100" t="s">
        <v>7</v>
      </c>
      <c r="C173" s="101" t="s">
        <v>9</v>
      </c>
      <c r="D173" s="123" t="s">
        <v>236</v>
      </c>
      <c r="E173" s="186" t="s">
        <v>252</v>
      </c>
      <c r="F173" s="187"/>
      <c r="G173" s="128" t="s">
        <v>115</v>
      </c>
      <c r="H173" s="96">
        <v>148117</v>
      </c>
      <c r="I173" s="102">
        <v>0</v>
      </c>
      <c r="J173" s="103">
        <v>148117</v>
      </c>
      <c r="K173" s="117" t="str">
        <f t="shared" si="3"/>
        <v>700040943000S1520240</v>
      </c>
      <c r="L173" s="106" t="s">
        <v>254</v>
      </c>
    </row>
    <row r="174" spans="1:12" s="84" customFormat="1" x14ac:dyDescent="0.2">
      <c r="A174" s="79" t="s">
        <v>116</v>
      </c>
      <c r="B174" s="78" t="s">
        <v>7</v>
      </c>
      <c r="C174" s="120" t="s">
        <v>9</v>
      </c>
      <c r="D174" s="124" t="s">
        <v>236</v>
      </c>
      <c r="E174" s="195" t="s">
        <v>252</v>
      </c>
      <c r="F174" s="196"/>
      <c r="G174" s="121" t="s">
        <v>117</v>
      </c>
      <c r="H174" s="80">
        <v>148117</v>
      </c>
      <c r="I174" s="81">
        <v>0</v>
      </c>
      <c r="J174" s="82">
        <f>IF(IF(H174="",0,H174)=0,0,(IF(H174&gt;0,IF(I174&gt;H174,0,H174-I174),IF(I174&gt;H174,H174-I174,0))))</f>
        <v>148117</v>
      </c>
      <c r="K174" s="117" t="str">
        <f t="shared" si="3"/>
        <v>700040943000S1520244</v>
      </c>
      <c r="L174" s="83" t="str">
        <f>C174 &amp; D174 &amp;E174 &amp; F174 &amp; G174</f>
        <v>700040943000S1520244</v>
      </c>
    </row>
    <row r="175" spans="1:12" x14ac:dyDescent="0.2">
      <c r="A175" s="99" t="s">
        <v>255</v>
      </c>
      <c r="B175" s="100" t="s">
        <v>7</v>
      </c>
      <c r="C175" s="101" t="s">
        <v>9</v>
      </c>
      <c r="D175" s="123" t="s">
        <v>257</v>
      </c>
      <c r="E175" s="186" t="s">
        <v>96</v>
      </c>
      <c r="F175" s="187"/>
      <c r="G175" s="128" t="s">
        <v>97</v>
      </c>
      <c r="H175" s="96">
        <v>2020000</v>
      </c>
      <c r="I175" s="102">
        <v>49939.88</v>
      </c>
      <c r="J175" s="103">
        <v>1970060.12</v>
      </c>
      <c r="K175" s="117" t="str">
        <f t="shared" si="3"/>
        <v>70004120000000000000</v>
      </c>
      <c r="L175" s="106" t="s">
        <v>256</v>
      </c>
    </row>
    <row r="176" spans="1:12" ht="33.75" x14ac:dyDescent="0.2">
      <c r="A176" s="99" t="s">
        <v>186</v>
      </c>
      <c r="B176" s="100" t="s">
        <v>7</v>
      </c>
      <c r="C176" s="101" t="s">
        <v>9</v>
      </c>
      <c r="D176" s="123" t="s">
        <v>257</v>
      </c>
      <c r="E176" s="186" t="s">
        <v>188</v>
      </c>
      <c r="F176" s="187"/>
      <c r="G176" s="128" t="s">
        <v>97</v>
      </c>
      <c r="H176" s="96">
        <v>510000</v>
      </c>
      <c r="I176" s="102">
        <v>20689.88</v>
      </c>
      <c r="J176" s="103">
        <v>489310.12</v>
      </c>
      <c r="K176" s="117" t="str">
        <f t="shared" si="3"/>
        <v>70004124500000000000</v>
      </c>
      <c r="L176" s="106" t="s">
        <v>258</v>
      </c>
    </row>
    <row r="177" spans="1:12" ht="33.75" x14ac:dyDescent="0.2">
      <c r="A177" s="99" t="s">
        <v>189</v>
      </c>
      <c r="B177" s="100" t="s">
        <v>7</v>
      </c>
      <c r="C177" s="101" t="s">
        <v>9</v>
      </c>
      <c r="D177" s="123" t="s">
        <v>257</v>
      </c>
      <c r="E177" s="186" t="s">
        <v>191</v>
      </c>
      <c r="F177" s="187"/>
      <c r="G177" s="128" t="s">
        <v>97</v>
      </c>
      <c r="H177" s="96">
        <v>510000</v>
      </c>
      <c r="I177" s="102">
        <v>20689.88</v>
      </c>
      <c r="J177" s="103">
        <v>489310.12</v>
      </c>
      <c r="K177" s="117" t="str">
        <f t="shared" si="3"/>
        <v>70004124500099999000</v>
      </c>
      <c r="L177" s="106" t="s">
        <v>259</v>
      </c>
    </row>
    <row r="178" spans="1:12" ht="22.5" x14ac:dyDescent="0.2">
      <c r="A178" s="99" t="s">
        <v>111</v>
      </c>
      <c r="B178" s="100" t="s">
        <v>7</v>
      </c>
      <c r="C178" s="101" t="s">
        <v>9</v>
      </c>
      <c r="D178" s="123" t="s">
        <v>257</v>
      </c>
      <c r="E178" s="186" t="s">
        <v>191</v>
      </c>
      <c r="F178" s="187"/>
      <c r="G178" s="128" t="s">
        <v>7</v>
      </c>
      <c r="H178" s="96">
        <v>510000</v>
      </c>
      <c r="I178" s="102">
        <v>20689.88</v>
      </c>
      <c r="J178" s="103">
        <v>489310.12</v>
      </c>
      <c r="K178" s="117" t="str">
        <f t="shared" si="3"/>
        <v>70004124500099999200</v>
      </c>
      <c r="L178" s="106" t="s">
        <v>260</v>
      </c>
    </row>
    <row r="179" spans="1:12" ht="22.5" x14ac:dyDescent="0.2">
      <c r="A179" s="99" t="s">
        <v>113</v>
      </c>
      <c r="B179" s="100" t="s">
        <v>7</v>
      </c>
      <c r="C179" s="101" t="s">
        <v>9</v>
      </c>
      <c r="D179" s="123" t="s">
        <v>257</v>
      </c>
      <c r="E179" s="186" t="s">
        <v>191</v>
      </c>
      <c r="F179" s="187"/>
      <c r="G179" s="128" t="s">
        <v>115</v>
      </c>
      <c r="H179" s="96">
        <v>510000</v>
      </c>
      <c r="I179" s="102">
        <v>20689.88</v>
      </c>
      <c r="J179" s="103">
        <v>489310.12</v>
      </c>
      <c r="K179" s="117" t="str">
        <f t="shared" si="3"/>
        <v>70004124500099999240</v>
      </c>
      <c r="L179" s="106" t="s">
        <v>261</v>
      </c>
    </row>
    <row r="180" spans="1:12" s="84" customFormat="1" x14ac:dyDescent="0.2">
      <c r="A180" s="79" t="s">
        <v>116</v>
      </c>
      <c r="B180" s="78" t="s">
        <v>7</v>
      </c>
      <c r="C180" s="120" t="s">
        <v>9</v>
      </c>
      <c r="D180" s="124" t="s">
        <v>257</v>
      </c>
      <c r="E180" s="195" t="s">
        <v>191</v>
      </c>
      <c r="F180" s="196"/>
      <c r="G180" s="121" t="s">
        <v>117</v>
      </c>
      <c r="H180" s="80">
        <v>510000</v>
      </c>
      <c r="I180" s="81">
        <v>20689.88</v>
      </c>
      <c r="J180" s="82">
        <f>IF(IF(H180="",0,H180)=0,0,(IF(H180&gt;0,IF(I180&gt;H180,0,H180-I180),IF(I180&gt;H180,H180-I180,0))))</f>
        <v>489310.12</v>
      </c>
      <c r="K180" s="117" t="str">
        <f t="shared" si="3"/>
        <v>70004124500099999244</v>
      </c>
      <c r="L180" s="83" t="str">
        <f>C180 &amp; D180 &amp;E180 &amp; F180 &amp; G180</f>
        <v>70004124500099999244</v>
      </c>
    </row>
    <row r="181" spans="1:12" ht="33.75" x14ac:dyDescent="0.2">
      <c r="A181" s="99" t="s">
        <v>262</v>
      </c>
      <c r="B181" s="100" t="s">
        <v>7</v>
      </c>
      <c r="C181" s="101" t="s">
        <v>9</v>
      </c>
      <c r="D181" s="123" t="s">
        <v>257</v>
      </c>
      <c r="E181" s="186" t="s">
        <v>264</v>
      </c>
      <c r="F181" s="187"/>
      <c r="G181" s="128" t="s">
        <v>97</v>
      </c>
      <c r="H181" s="96">
        <v>30000</v>
      </c>
      <c r="I181" s="102">
        <v>29250</v>
      </c>
      <c r="J181" s="103">
        <v>750</v>
      </c>
      <c r="K181" s="117" t="str">
        <f t="shared" si="3"/>
        <v>70004124700000000000</v>
      </c>
      <c r="L181" s="106" t="s">
        <v>263</v>
      </c>
    </row>
    <row r="182" spans="1:12" ht="22.5" x14ac:dyDescent="0.2">
      <c r="A182" s="99" t="s">
        <v>265</v>
      </c>
      <c r="B182" s="100" t="s">
        <v>7</v>
      </c>
      <c r="C182" s="101" t="s">
        <v>9</v>
      </c>
      <c r="D182" s="123" t="s">
        <v>257</v>
      </c>
      <c r="E182" s="186" t="s">
        <v>267</v>
      </c>
      <c r="F182" s="187"/>
      <c r="G182" s="128" t="s">
        <v>97</v>
      </c>
      <c r="H182" s="96">
        <v>30000</v>
      </c>
      <c r="I182" s="102">
        <v>29250</v>
      </c>
      <c r="J182" s="103">
        <v>750</v>
      </c>
      <c r="K182" s="117" t="str">
        <f t="shared" si="3"/>
        <v>70004124750000000000</v>
      </c>
      <c r="L182" s="106" t="s">
        <v>266</v>
      </c>
    </row>
    <row r="183" spans="1:12" ht="22.5" x14ac:dyDescent="0.2">
      <c r="A183" s="99" t="s">
        <v>268</v>
      </c>
      <c r="B183" s="100" t="s">
        <v>7</v>
      </c>
      <c r="C183" s="101" t="s">
        <v>9</v>
      </c>
      <c r="D183" s="123" t="s">
        <v>257</v>
      </c>
      <c r="E183" s="186" t="s">
        <v>270</v>
      </c>
      <c r="F183" s="187"/>
      <c r="G183" s="128" t="s">
        <v>97</v>
      </c>
      <c r="H183" s="96">
        <v>30000</v>
      </c>
      <c r="I183" s="102">
        <v>29250</v>
      </c>
      <c r="J183" s="103">
        <v>750</v>
      </c>
      <c r="K183" s="117" t="str">
        <f t="shared" si="3"/>
        <v>700041247500S6100000</v>
      </c>
      <c r="L183" s="106" t="s">
        <v>269</v>
      </c>
    </row>
    <row r="184" spans="1:12" ht="22.5" x14ac:dyDescent="0.2">
      <c r="A184" s="99" t="s">
        <v>111</v>
      </c>
      <c r="B184" s="100" t="s">
        <v>7</v>
      </c>
      <c r="C184" s="101" t="s">
        <v>9</v>
      </c>
      <c r="D184" s="123" t="s">
        <v>257</v>
      </c>
      <c r="E184" s="186" t="s">
        <v>270</v>
      </c>
      <c r="F184" s="187"/>
      <c r="G184" s="128" t="s">
        <v>7</v>
      </c>
      <c r="H184" s="96">
        <v>30000</v>
      </c>
      <c r="I184" s="102">
        <v>29250</v>
      </c>
      <c r="J184" s="103">
        <v>750</v>
      </c>
      <c r="K184" s="117" t="str">
        <f t="shared" si="3"/>
        <v>700041247500S6100200</v>
      </c>
      <c r="L184" s="106" t="s">
        <v>271</v>
      </c>
    </row>
    <row r="185" spans="1:12" ht="22.5" x14ac:dyDescent="0.2">
      <c r="A185" s="99" t="s">
        <v>113</v>
      </c>
      <c r="B185" s="100" t="s">
        <v>7</v>
      </c>
      <c r="C185" s="101" t="s">
        <v>9</v>
      </c>
      <c r="D185" s="123" t="s">
        <v>257</v>
      </c>
      <c r="E185" s="186" t="s">
        <v>270</v>
      </c>
      <c r="F185" s="187"/>
      <c r="G185" s="128" t="s">
        <v>115</v>
      </c>
      <c r="H185" s="96">
        <v>30000</v>
      </c>
      <c r="I185" s="102">
        <v>29250</v>
      </c>
      <c r="J185" s="103">
        <v>750</v>
      </c>
      <c r="K185" s="117" t="str">
        <f t="shared" si="3"/>
        <v>700041247500S6100240</v>
      </c>
      <c r="L185" s="106" t="s">
        <v>272</v>
      </c>
    </row>
    <row r="186" spans="1:12" s="84" customFormat="1" x14ac:dyDescent="0.2">
      <c r="A186" s="79" t="s">
        <v>116</v>
      </c>
      <c r="B186" s="78" t="s">
        <v>7</v>
      </c>
      <c r="C186" s="120" t="s">
        <v>9</v>
      </c>
      <c r="D186" s="124" t="s">
        <v>257</v>
      </c>
      <c r="E186" s="195" t="s">
        <v>270</v>
      </c>
      <c r="F186" s="196"/>
      <c r="G186" s="121" t="s">
        <v>117</v>
      </c>
      <c r="H186" s="80">
        <v>30000</v>
      </c>
      <c r="I186" s="81">
        <v>29250</v>
      </c>
      <c r="J186" s="82">
        <f>IF(IF(H186="",0,H186)=0,0,(IF(H186&gt;0,IF(I186&gt;H186,0,H186-I186),IF(I186&gt;H186,H186-I186,0))))</f>
        <v>750</v>
      </c>
      <c r="K186" s="117" t="str">
        <f t="shared" si="3"/>
        <v>700041247500S6100244</v>
      </c>
      <c r="L186" s="83" t="str">
        <f>C186 &amp; D186 &amp;E186 &amp; F186 &amp; G186</f>
        <v>700041247500S6100244</v>
      </c>
    </row>
    <row r="187" spans="1:12" ht="22.5" x14ac:dyDescent="0.2">
      <c r="A187" s="99" t="s">
        <v>273</v>
      </c>
      <c r="B187" s="100" t="s">
        <v>7</v>
      </c>
      <c r="C187" s="101" t="s">
        <v>9</v>
      </c>
      <c r="D187" s="123" t="s">
        <v>257</v>
      </c>
      <c r="E187" s="186" t="s">
        <v>275</v>
      </c>
      <c r="F187" s="187"/>
      <c r="G187" s="128" t="s">
        <v>97</v>
      </c>
      <c r="H187" s="96">
        <v>1480000</v>
      </c>
      <c r="I187" s="102">
        <v>0</v>
      </c>
      <c r="J187" s="103">
        <v>1480000</v>
      </c>
      <c r="K187" s="117" t="str">
        <f t="shared" si="3"/>
        <v>70004125100000000000</v>
      </c>
      <c r="L187" s="106" t="s">
        <v>274</v>
      </c>
    </row>
    <row r="188" spans="1:12" ht="33.75" x14ac:dyDescent="0.2">
      <c r="A188" s="99" t="s">
        <v>276</v>
      </c>
      <c r="B188" s="100" t="s">
        <v>7</v>
      </c>
      <c r="C188" s="101" t="s">
        <v>9</v>
      </c>
      <c r="D188" s="123" t="s">
        <v>257</v>
      </c>
      <c r="E188" s="186" t="s">
        <v>278</v>
      </c>
      <c r="F188" s="187"/>
      <c r="G188" s="128" t="s">
        <v>97</v>
      </c>
      <c r="H188" s="96">
        <v>1480000</v>
      </c>
      <c r="I188" s="102">
        <v>0</v>
      </c>
      <c r="J188" s="103">
        <v>1480000</v>
      </c>
      <c r="K188" s="117" t="str">
        <f t="shared" si="3"/>
        <v>70004125100099999000</v>
      </c>
      <c r="L188" s="106" t="s">
        <v>277</v>
      </c>
    </row>
    <row r="189" spans="1:12" ht="22.5" x14ac:dyDescent="0.2">
      <c r="A189" s="99" t="s">
        <v>111</v>
      </c>
      <c r="B189" s="100" t="s">
        <v>7</v>
      </c>
      <c r="C189" s="101" t="s">
        <v>9</v>
      </c>
      <c r="D189" s="123" t="s">
        <v>257</v>
      </c>
      <c r="E189" s="186" t="s">
        <v>278</v>
      </c>
      <c r="F189" s="187"/>
      <c r="G189" s="128" t="s">
        <v>7</v>
      </c>
      <c r="H189" s="96">
        <v>1480000</v>
      </c>
      <c r="I189" s="102">
        <v>0</v>
      </c>
      <c r="J189" s="103">
        <v>1480000</v>
      </c>
      <c r="K189" s="117" t="str">
        <f t="shared" si="3"/>
        <v>70004125100099999200</v>
      </c>
      <c r="L189" s="106" t="s">
        <v>279</v>
      </c>
    </row>
    <row r="190" spans="1:12" ht="22.5" x14ac:dyDescent="0.2">
      <c r="A190" s="99" t="s">
        <v>113</v>
      </c>
      <c r="B190" s="100" t="s">
        <v>7</v>
      </c>
      <c r="C190" s="101" t="s">
        <v>9</v>
      </c>
      <c r="D190" s="123" t="s">
        <v>257</v>
      </c>
      <c r="E190" s="186" t="s">
        <v>278</v>
      </c>
      <c r="F190" s="187"/>
      <c r="G190" s="128" t="s">
        <v>115</v>
      </c>
      <c r="H190" s="96">
        <v>1480000</v>
      </c>
      <c r="I190" s="102">
        <v>0</v>
      </c>
      <c r="J190" s="103">
        <v>1480000</v>
      </c>
      <c r="K190" s="117" t="str">
        <f t="shared" si="3"/>
        <v>70004125100099999240</v>
      </c>
      <c r="L190" s="106" t="s">
        <v>280</v>
      </c>
    </row>
    <row r="191" spans="1:12" s="84" customFormat="1" x14ac:dyDescent="0.2">
      <c r="A191" s="79" t="s">
        <v>116</v>
      </c>
      <c r="B191" s="78" t="s">
        <v>7</v>
      </c>
      <c r="C191" s="120" t="s">
        <v>9</v>
      </c>
      <c r="D191" s="124" t="s">
        <v>257</v>
      </c>
      <c r="E191" s="195" t="s">
        <v>278</v>
      </c>
      <c r="F191" s="196"/>
      <c r="G191" s="121" t="s">
        <v>117</v>
      </c>
      <c r="H191" s="80">
        <v>1480000</v>
      </c>
      <c r="I191" s="81">
        <v>0</v>
      </c>
      <c r="J191" s="82">
        <f>IF(IF(H191="",0,H191)=0,0,(IF(H191&gt;0,IF(I191&gt;H191,0,H191-I191),IF(I191&gt;H191,H191-I191,0))))</f>
        <v>1480000</v>
      </c>
      <c r="K191" s="117" t="str">
        <f t="shared" si="3"/>
        <v>70004125100099999244</v>
      </c>
      <c r="L191" s="83" t="str">
        <f>C191 &amp; D191 &amp;E191 &amp; F191 &amp; G191</f>
        <v>70004125100099999244</v>
      </c>
    </row>
    <row r="192" spans="1:12" x14ac:dyDescent="0.2">
      <c r="A192" s="99" t="s">
        <v>281</v>
      </c>
      <c r="B192" s="100" t="s">
        <v>7</v>
      </c>
      <c r="C192" s="101" t="s">
        <v>9</v>
      </c>
      <c r="D192" s="123" t="s">
        <v>283</v>
      </c>
      <c r="E192" s="186" t="s">
        <v>96</v>
      </c>
      <c r="F192" s="187"/>
      <c r="G192" s="128" t="s">
        <v>97</v>
      </c>
      <c r="H192" s="96">
        <v>14623469</v>
      </c>
      <c r="I192" s="102">
        <v>1956933.14</v>
      </c>
      <c r="J192" s="103">
        <v>12666535.859999999</v>
      </c>
      <c r="K192" s="117" t="str">
        <f t="shared" si="3"/>
        <v>70005000000000000000</v>
      </c>
      <c r="L192" s="106" t="s">
        <v>282</v>
      </c>
    </row>
    <row r="193" spans="1:12" x14ac:dyDescent="0.2">
      <c r="A193" s="99" t="s">
        <v>284</v>
      </c>
      <c r="B193" s="100" t="s">
        <v>7</v>
      </c>
      <c r="C193" s="101" t="s">
        <v>9</v>
      </c>
      <c r="D193" s="123" t="s">
        <v>286</v>
      </c>
      <c r="E193" s="186" t="s">
        <v>96</v>
      </c>
      <c r="F193" s="187"/>
      <c r="G193" s="128" t="s">
        <v>97</v>
      </c>
      <c r="H193" s="96">
        <v>994400</v>
      </c>
      <c r="I193" s="102">
        <v>114434.28</v>
      </c>
      <c r="J193" s="103">
        <v>879965.72</v>
      </c>
      <c r="K193" s="117" t="str">
        <f t="shared" si="3"/>
        <v>70005010000000000000</v>
      </c>
      <c r="L193" s="106" t="s">
        <v>285</v>
      </c>
    </row>
    <row r="194" spans="1:12" ht="33.75" x14ac:dyDescent="0.2">
      <c r="A194" s="99" t="s">
        <v>287</v>
      </c>
      <c r="B194" s="100" t="s">
        <v>7</v>
      </c>
      <c r="C194" s="101" t="s">
        <v>9</v>
      </c>
      <c r="D194" s="123" t="s">
        <v>286</v>
      </c>
      <c r="E194" s="186" t="s">
        <v>289</v>
      </c>
      <c r="F194" s="187"/>
      <c r="G194" s="128" t="s">
        <v>97</v>
      </c>
      <c r="H194" s="96">
        <v>994400</v>
      </c>
      <c r="I194" s="102">
        <v>114434.28</v>
      </c>
      <c r="J194" s="103">
        <v>879965.72</v>
      </c>
      <c r="K194" s="117" t="str">
        <f t="shared" si="3"/>
        <v>70005014600000000000</v>
      </c>
      <c r="L194" s="106" t="s">
        <v>288</v>
      </c>
    </row>
    <row r="195" spans="1:12" ht="22.5" x14ac:dyDescent="0.2">
      <c r="A195" s="99" t="s">
        <v>290</v>
      </c>
      <c r="B195" s="100" t="s">
        <v>7</v>
      </c>
      <c r="C195" s="101" t="s">
        <v>9</v>
      </c>
      <c r="D195" s="123" t="s">
        <v>286</v>
      </c>
      <c r="E195" s="186" t="s">
        <v>292</v>
      </c>
      <c r="F195" s="187"/>
      <c r="G195" s="128" t="s">
        <v>97</v>
      </c>
      <c r="H195" s="96">
        <v>994400</v>
      </c>
      <c r="I195" s="102">
        <v>114434.28</v>
      </c>
      <c r="J195" s="103">
        <v>879965.72</v>
      </c>
      <c r="K195" s="117" t="str">
        <f t="shared" si="3"/>
        <v>70005014610000000000</v>
      </c>
      <c r="L195" s="106" t="s">
        <v>291</v>
      </c>
    </row>
    <row r="196" spans="1:12" ht="67.5" x14ac:dyDescent="0.2">
      <c r="A196" s="99" t="s">
        <v>293</v>
      </c>
      <c r="B196" s="100" t="s">
        <v>7</v>
      </c>
      <c r="C196" s="101" t="s">
        <v>9</v>
      </c>
      <c r="D196" s="123" t="s">
        <v>286</v>
      </c>
      <c r="E196" s="186" t="s">
        <v>295</v>
      </c>
      <c r="F196" s="187"/>
      <c r="G196" s="128" t="s">
        <v>97</v>
      </c>
      <c r="H196" s="96">
        <v>994400</v>
      </c>
      <c r="I196" s="102">
        <v>114434.28</v>
      </c>
      <c r="J196" s="103">
        <v>879965.72</v>
      </c>
      <c r="K196" s="117" t="str">
        <f t="shared" si="3"/>
        <v>70005014610099999000</v>
      </c>
      <c r="L196" s="106" t="s">
        <v>294</v>
      </c>
    </row>
    <row r="197" spans="1:12" ht="22.5" x14ac:dyDescent="0.2">
      <c r="A197" s="99" t="s">
        <v>111</v>
      </c>
      <c r="B197" s="100" t="s">
        <v>7</v>
      </c>
      <c r="C197" s="101" t="s">
        <v>9</v>
      </c>
      <c r="D197" s="123" t="s">
        <v>286</v>
      </c>
      <c r="E197" s="186" t="s">
        <v>295</v>
      </c>
      <c r="F197" s="187"/>
      <c r="G197" s="128" t="s">
        <v>7</v>
      </c>
      <c r="H197" s="96">
        <v>994400</v>
      </c>
      <c r="I197" s="102">
        <v>114434.28</v>
      </c>
      <c r="J197" s="103">
        <v>879965.72</v>
      </c>
      <c r="K197" s="117" t="str">
        <f t="shared" si="3"/>
        <v>70005014610099999200</v>
      </c>
      <c r="L197" s="106" t="s">
        <v>296</v>
      </c>
    </row>
    <row r="198" spans="1:12" ht="22.5" x14ac:dyDescent="0.2">
      <c r="A198" s="99" t="s">
        <v>113</v>
      </c>
      <c r="B198" s="100" t="s">
        <v>7</v>
      </c>
      <c r="C198" s="101" t="s">
        <v>9</v>
      </c>
      <c r="D198" s="123" t="s">
        <v>286</v>
      </c>
      <c r="E198" s="186" t="s">
        <v>295</v>
      </c>
      <c r="F198" s="187"/>
      <c r="G198" s="128" t="s">
        <v>115</v>
      </c>
      <c r="H198" s="96">
        <v>994400</v>
      </c>
      <c r="I198" s="102">
        <v>114434.28</v>
      </c>
      <c r="J198" s="103">
        <v>879965.72</v>
      </c>
      <c r="K198" s="117" t="str">
        <f t="shared" si="3"/>
        <v>70005014610099999240</v>
      </c>
      <c r="L198" s="106" t="s">
        <v>297</v>
      </c>
    </row>
    <row r="199" spans="1:12" s="84" customFormat="1" x14ac:dyDescent="0.2">
      <c r="A199" s="79" t="s">
        <v>116</v>
      </c>
      <c r="B199" s="78" t="s">
        <v>7</v>
      </c>
      <c r="C199" s="120" t="s">
        <v>9</v>
      </c>
      <c r="D199" s="124" t="s">
        <v>286</v>
      </c>
      <c r="E199" s="195" t="s">
        <v>295</v>
      </c>
      <c r="F199" s="196"/>
      <c r="G199" s="121" t="s">
        <v>117</v>
      </c>
      <c r="H199" s="80">
        <v>994400</v>
      </c>
      <c r="I199" s="81">
        <v>114434.28</v>
      </c>
      <c r="J199" s="82">
        <f>IF(IF(H199="",0,H199)=0,0,(IF(H199&gt;0,IF(I199&gt;H199,0,H199-I199),IF(I199&gt;H199,H199-I199,0))))</f>
        <v>879965.72</v>
      </c>
      <c r="K199" s="117" t="str">
        <f t="shared" si="3"/>
        <v>70005014610099999244</v>
      </c>
      <c r="L199" s="83" t="str">
        <f>C199 &amp; D199 &amp;E199 &amp; F199 &amp; G199</f>
        <v>70005014610099999244</v>
      </c>
    </row>
    <row r="200" spans="1:12" x14ac:dyDescent="0.2">
      <c r="A200" s="99" t="s">
        <v>298</v>
      </c>
      <c r="B200" s="100" t="s">
        <v>7</v>
      </c>
      <c r="C200" s="101" t="s">
        <v>9</v>
      </c>
      <c r="D200" s="123" t="s">
        <v>300</v>
      </c>
      <c r="E200" s="186" t="s">
        <v>96</v>
      </c>
      <c r="F200" s="187"/>
      <c r="G200" s="128" t="s">
        <v>97</v>
      </c>
      <c r="H200" s="96">
        <v>980800</v>
      </c>
      <c r="I200" s="102">
        <v>42203.46</v>
      </c>
      <c r="J200" s="103">
        <v>938596.54</v>
      </c>
      <c r="K200" s="117" t="str">
        <f t="shared" si="3"/>
        <v>70005020000000000000</v>
      </c>
      <c r="L200" s="106" t="s">
        <v>299</v>
      </c>
    </row>
    <row r="201" spans="1:12" ht="33.75" x14ac:dyDescent="0.2">
      <c r="A201" s="99" t="s">
        <v>287</v>
      </c>
      <c r="B201" s="100" t="s">
        <v>7</v>
      </c>
      <c r="C201" s="101" t="s">
        <v>9</v>
      </c>
      <c r="D201" s="123" t="s">
        <v>300</v>
      </c>
      <c r="E201" s="186" t="s">
        <v>289</v>
      </c>
      <c r="F201" s="187"/>
      <c r="G201" s="128" t="s">
        <v>97</v>
      </c>
      <c r="H201" s="96">
        <v>930800</v>
      </c>
      <c r="I201" s="102">
        <v>42203.46</v>
      </c>
      <c r="J201" s="103">
        <v>888596.54</v>
      </c>
      <c r="K201" s="117" t="str">
        <f t="shared" si="3"/>
        <v>70005024600000000000</v>
      </c>
      <c r="L201" s="106" t="s">
        <v>301</v>
      </c>
    </row>
    <row r="202" spans="1:12" ht="22.5" x14ac:dyDescent="0.2">
      <c r="A202" s="99" t="s">
        <v>302</v>
      </c>
      <c r="B202" s="100" t="s">
        <v>7</v>
      </c>
      <c r="C202" s="101" t="s">
        <v>9</v>
      </c>
      <c r="D202" s="123" t="s">
        <v>300</v>
      </c>
      <c r="E202" s="186" t="s">
        <v>304</v>
      </c>
      <c r="F202" s="187"/>
      <c r="G202" s="128" t="s">
        <v>97</v>
      </c>
      <c r="H202" s="96">
        <v>930800</v>
      </c>
      <c r="I202" s="102">
        <v>42203.46</v>
      </c>
      <c r="J202" s="103">
        <v>888596.54</v>
      </c>
      <c r="K202" s="117" t="str">
        <f t="shared" si="3"/>
        <v>70005024620000000000</v>
      </c>
      <c r="L202" s="106" t="s">
        <v>303</v>
      </c>
    </row>
    <row r="203" spans="1:12" ht="22.5" x14ac:dyDescent="0.2">
      <c r="A203" s="99" t="s">
        <v>305</v>
      </c>
      <c r="B203" s="100" t="s">
        <v>7</v>
      </c>
      <c r="C203" s="101" t="s">
        <v>9</v>
      </c>
      <c r="D203" s="123" t="s">
        <v>300</v>
      </c>
      <c r="E203" s="186" t="s">
        <v>307</v>
      </c>
      <c r="F203" s="187"/>
      <c r="G203" s="128" t="s">
        <v>97</v>
      </c>
      <c r="H203" s="96">
        <v>930800</v>
      </c>
      <c r="I203" s="102">
        <v>42203.46</v>
      </c>
      <c r="J203" s="103">
        <v>888596.54</v>
      </c>
      <c r="K203" s="117" t="str">
        <f t="shared" si="3"/>
        <v>70005024620013000000</v>
      </c>
      <c r="L203" s="106" t="s">
        <v>306</v>
      </c>
    </row>
    <row r="204" spans="1:12" x14ac:dyDescent="0.2">
      <c r="A204" s="99" t="s">
        <v>138</v>
      </c>
      <c r="B204" s="100" t="s">
        <v>7</v>
      </c>
      <c r="C204" s="101" t="s">
        <v>9</v>
      </c>
      <c r="D204" s="123" t="s">
        <v>300</v>
      </c>
      <c r="E204" s="186" t="s">
        <v>307</v>
      </c>
      <c r="F204" s="187"/>
      <c r="G204" s="128" t="s">
        <v>140</v>
      </c>
      <c r="H204" s="96">
        <v>930800</v>
      </c>
      <c r="I204" s="102">
        <v>42203.46</v>
      </c>
      <c r="J204" s="103">
        <v>888596.54</v>
      </c>
      <c r="K204" s="117" t="str">
        <f t="shared" si="3"/>
        <v>70005024620013000800</v>
      </c>
      <c r="L204" s="106" t="s">
        <v>308</v>
      </c>
    </row>
    <row r="205" spans="1:12" ht="45" x14ac:dyDescent="0.2">
      <c r="A205" s="99" t="s">
        <v>193</v>
      </c>
      <c r="B205" s="100" t="s">
        <v>7</v>
      </c>
      <c r="C205" s="101" t="s">
        <v>9</v>
      </c>
      <c r="D205" s="123" t="s">
        <v>300</v>
      </c>
      <c r="E205" s="186" t="s">
        <v>307</v>
      </c>
      <c r="F205" s="187"/>
      <c r="G205" s="128" t="s">
        <v>195</v>
      </c>
      <c r="H205" s="96">
        <v>930800</v>
      </c>
      <c r="I205" s="102">
        <v>42203.46</v>
      </c>
      <c r="J205" s="103">
        <v>888596.54</v>
      </c>
      <c r="K205" s="117" t="str">
        <f t="shared" si="3"/>
        <v>70005024620013000810</v>
      </c>
      <c r="L205" s="106" t="s">
        <v>309</v>
      </c>
    </row>
    <row r="206" spans="1:12" s="84" customFormat="1" ht="45" x14ac:dyDescent="0.2">
      <c r="A206" s="79" t="s">
        <v>196</v>
      </c>
      <c r="B206" s="78" t="s">
        <v>7</v>
      </c>
      <c r="C206" s="120" t="s">
        <v>9</v>
      </c>
      <c r="D206" s="124" t="s">
        <v>300</v>
      </c>
      <c r="E206" s="195" t="s">
        <v>307</v>
      </c>
      <c r="F206" s="196"/>
      <c r="G206" s="121" t="s">
        <v>197</v>
      </c>
      <c r="H206" s="80">
        <v>930800</v>
      </c>
      <c r="I206" s="81">
        <v>42203.46</v>
      </c>
      <c r="J206" s="82">
        <f>IF(IF(H206="",0,H206)=0,0,(IF(H206&gt;0,IF(I206&gt;H206,0,H206-I206),IF(I206&gt;H206,H206-I206,0))))</f>
        <v>888596.54</v>
      </c>
      <c r="K206" s="117" t="str">
        <f t="shared" si="3"/>
        <v>70005024620013000811</v>
      </c>
      <c r="L206" s="83" t="str">
        <f>C206 &amp; D206 &amp;E206 &amp; F206 &amp; G206</f>
        <v>70005024620013000811</v>
      </c>
    </row>
    <row r="207" spans="1:12" ht="33.75" x14ac:dyDescent="0.2">
      <c r="A207" s="99" t="s">
        <v>310</v>
      </c>
      <c r="B207" s="100" t="s">
        <v>7</v>
      </c>
      <c r="C207" s="101" t="s">
        <v>9</v>
      </c>
      <c r="D207" s="123" t="s">
        <v>300</v>
      </c>
      <c r="E207" s="186" t="s">
        <v>312</v>
      </c>
      <c r="F207" s="187"/>
      <c r="G207" s="128" t="s">
        <v>97</v>
      </c>
      <c r="H207" s="96">
        <v>50000</v>
      </c>
      <c r="I207" s="102">
        <v>0</v>
      </c>
      <c r="J207" s="103">
        <v>50000</v>
      </c>
      <c r="K207" s="117" t="str">
        <f t="shared" si="3"/>
        <v>70005025200000000000</v>
      </c>
      <c r="L207" s="106" t="s">
        <v>311</v>
      </c>
    </row>
    <row r="208" spans="1:12" ht="45" x14ac:dyDescent="0.2">
      <c r="A208" s="99" t="s">
        <v>313</v>
      </c>
      <c r="B208" s="100" t="s">
        <v>7</v>
      </c>
      <c r="C208" s="101" t="s">
        <v>9</v>
      </c>
      <c r="D208" s="123" t="s">
        <v>300</v>
      </c>
      <c r="E208" s="186" t="s">
        <v>315</v>
      </c>
      <c r="F208" s="187"/>
      <c r="G208" s="128" t="s">
        <v>97</v>
      </c>
      <c r="H208" s="96">
        <v>50000</v>
      </c>
      <c r="I208" s="102">
        <v>0</v>
      </c>
      <c r="J208" s="103">
        <v>50000</v>
      </c>
      <c r="K208" s="117" t="str">
        <f t="shared" si="3"/>
        <v>70005025200099999000</v>
      </c>
      <c r="L208" s="106" t="s">
        <v>314</v>
      </c>
    </row>
    <row r="209" spans="1:12" ht="22.5" x14ac:dyDescent="0.2">
      <c r="A209" s="99" t="s">
        <v>111</v>
      </c>
      <c r="B209" s="100" t="s">
        <v>7</v>
      </c>
      <c r="C209" s="101" t="s">
        <v>9</v>
      </c>
      <c r="D209" s="123" t="s">
        <v>300</v>
      </c>
      <c r="E209" s="186" t="s">
        <v>315</v>
      </c>
      <c r="F209" s="187"/>
      <c r="G209" s="128" t="s">
        <v>7</v>
      </c>
      <c r="H209" s="96">
        <v>50000</v>
      </c>
      <c r="I209" s="102">
        <v>0</v>
      </c>
      <c r="J209" s="103">
        <v>50000</v>
      </c>
      <c r="K209" s="117" t="str">
        <f t="shared" si="3"/>
        <v>70005025200099999200</v>
      </c>
      <c r="L209" s="106" t="s">
        <v>316</v>
      </c>
    </row>
    <row r="210" spans="1:12" ht="22.5" x14ac:dyDescent="0.2">
      <c r="A210" s="99" t="s">
        <v>113</v>
      </c>
      <c r="B210" s="100" t="s">
        <v>7</v>
      </c>
      <c r="C210" s="101" t="s">
        <v>9</v>
      </c>
      <c r="D210" s="123" t="s">
        <v>300</v>
      </c>
      <c r="E210" s="186" t="s">
        <v>315</v>
      </c>
      <c r="F210" s="187"/>
      <c r="G210" s="128" t="s">
        <v>115</v>
      </c>
      <c r="H210" s="96">
        <v>50000</v>
      </c>
      <c r="I210" s="102">
        <v>0</v>
      </c>
      <c r="J210" s="103">
        <v>50000</v>
      </c>
      <c r="K210" s="117" t="str">
        <f t="shared" si="3"/>
        <v>70005025200099999240</v>
      </c>
      <c r="L210" s="106" t="s">
        <v>317</v>
      </c>
    </row>
    <row r="211" spans="1:12" s="84" customFormat="1" x14ac:dyDescent="0.2">
      <c r="A211" s="79" t="s">
        <v>116</v>
      </c>
      <c r="B211" s="78" t="s">
        <v>7</v>
      </c>
      <c r="C211" s="120" t="s">
        <v>9</v>
      </c>
      <c r="D211" s="124" t="s">
        <v>300</v>
      </c>
      <c r="E211" s="195" t="s">
        <v>315</v>
      </c>
      <c r="F211" s="196"/>
      <c r="G211" s="121" t="s">
        <v>117</v>
      </c>
      <c r="H211" s="80">
        <v>50000</v>
      </c>
      <c r="I211" s="81">
        <v>0</v>
      </c>
      <c r="J211" s="82">
        <f>IF(IF(H211="",0,H211)=0,0,(IF(H211&gt;0,IF(I211&gt;H211,0,H211-I211),IF(I211&gt;H211,H211-I211,0))))</f>
        <v>50000</v>
      </c>
      <c r="K211" s="117" t="str">
        <f t="shared" si="3"/>
        <v>70005025200099999244</v>
      </c>
      <c r="L211" s="83" t="str">
        <f>C211 &amp; D211 &amp;E211 &amp; F211 &amp; G211</f>
        <v>70005025200099999244</v>
      </c>
    </row>
    <row r="212" spans="1:12" x14ac:dyDescent="0.2">
      <c r="A212" s="99" t="s">
        <v>318</v>
      </c>
      <c r="B212" s="100" t="s">
        <v>7</v>
      </c>
      <c r="C212" s="101" t="s">
        <v>9</v>
      </c>
      <c r="D212" s="123" t="s">
        <v>320</v>
      </c>
      <c r="E212" s="186" t="s">
        <v>96</v>
      </c>
      <c r="F212" s="187"/>
      <c r="G212" s="128" t="s">
        <v>97</v>
      </c>
      <c r="H212" s="96">
        <v>10283069</v>
      </c>
      <c r="I212" s="102">
        <v>1800295.4</v>
      </c>
      <c r="J212" s="103">
        <v>8482773.5999999996</v>
      </c>
      <c r="K212" s="117" t="str">
        <f t="shared" si="3"/>
        <v>70005030000000000000</v>
      </c>
      <c r="L212" s="106" t="s">
        <v>319</v>
      </c>
    </row>
    <row r="213" spans="1:12" ht="33.75" x14ac:dyDescent="0.2">
      <c r="A213" s="99" t="s">
        <v>105</v>
      </c>
      <c r="B213" s="100" t="s">
        <v>7</v>
      </c>
      <c r="C213" s="101" t="s">
        <v>9</v>
      </c>
      <c r="D213" s="123" t="s">
        <v>320</v>
      </c>
      <c r="E213" s="186" t="s">
        <v>107</v>
      </c>
      <c r="F213" s="187"/>
      <c r="G213" s="128" t="s">
        <v>97</v>
      </c>
      <c r="H213" s="96">
        <v>70000</v>
      </c>
      <c r="I213" s="102">
        <v>0</v>
      </c>
      <c r="J213" s="103">
        <v>70000</v>
      </c>
      <c r="K213" s="117" t="str">
        <f t="shared" si="3"/>
        <v>70005034100000000000</v>
      </c>
      <c r="L213" s="106" t="s">
        <v>321</v>
      </c>
    </row>
    <row r="214" spans="1:12" ht="22.5" x14ac:dyDescent="0.2">
      <c r="A214" s="99" t="s">
        <v>322</v>
      </c>
      <c r="B214" s="100" t="s">
        <v>7</v>
      </c>
      <c r="C214" s="101" t="s">
        <v>9</v>
      </c>
      <c r="D214" s="123" t="s">
        <v>320</v>
      </c>
      <c r="E214" s="186" t="s">
        <v>324</v>
      </c>
      <c r="F214" s="187"/>
      <c r="G214" s="128" t="s">
        <v>97</v>
      </c>
      <c r="H214" s="96">
        <v>70000</v>
      </c>
      <c r="I214" s="102">
        <v>0</v>
      </c>
      <c r="J214" s="103">
        <v>70000</v>
      </c>
      <c r="K214" s="117" t="str">
        <f t="shared" si="3"/>
        <v>700050341000S2090000</v>
      </c>
      <c r="L214" s="106" t="s">
        <v>323</v>
      </c>
    </row>
    <row r="215" spans="1:12" ht="22.5" x14ac:dyDescent="0.2">
      <c r="A215" s="99" t="s">
        <v>111</v>
      </c>
      <c r="B215" s="100" t="s">
        <v>7</v>
      </c>
      <c r="C215" s="101" t="s">
        <v>9</v>
      </c>
      <c r="D215" s="123" t="s">
        <v>320</v>
      </c>
      <c r="E215" s="186" t="s">
        <v>324</v>
      </c>
      <c r="F215" s="187"/>
      <c r="G215" s="128" t="s">
        <v>7</v>
      </c>
      <c r="H215" s="96">
        <v>70000</v>
      </c>
      <c r="I215" s="102">
        <v>0</v>
      </c>
      <c r="J215" s="103">
        <v>70000</v>
      </c>
      <c r="K215" s="117" t="str">
        <f t="shared" si="3"/>
        <v>700050341000S2090200</v>
      </c>
      <c r="L215" s="106" t="s">
        <v>325</v>
      </c>
    </row>
    <row r="216" spans="1:12" ht="22.5" x14ac:dyDescent="0.2">
      <c r="A216" s="99" t="s">
        <v>113</v>
      </c>
      <c r="B216" s="100" t="s">
        <v>7</v>
      </c>
      <c r="C216" s="101" t="s">
        <v>9</v>
      </c>
      <c r="D216" s="123" t="s">
        <v>320</v>
      </c>
      <c r="E216" s="186" t="s">
        <v>324</v>
      </c>
      <c r="F216" s="187"/>
      <c r="G216" s="128" t="s">
        <v>115</v>
      </c>
      <c r="H216" s="96">
        <v>70000</v>
      </c>
      <c r="I216" s="102">
        <v>0</v>
      </c>
      <c r="J216" s="103">
        <v>70000</v>
      </c>
      <c r="K216" s="117" t="str">
        <f t="shared" si="3"/>
        <v>700050341000S2090240</v>
      </c>
      <c r="L216" s="106" t="s">
        <v>326</v>
      </c>
    </row>
    <row r="217" spans="1:12" s="84" customFormat="1" x14ac:dyDescent="0.2">
      <c r="A217" s="79" t="s">
        <v>116</v>
      </c>
      <c r="B217" s="78" t="s">
        <v>7</v>
      </c>
      <c r="C217" s="120" t="s">
        <v>9</v>
      </c>
      <c r="D217" s="124" t="s">
        <v>320</v>
      </c>
      <c r="E217" s="195" t="s">
        <v>324</v>
      </c>
      <c r="F217" s="196"/>
      <c r="G217" s="121" t="s">
        <v>117</v>
      </c>
      <c r="H217" s="80">
        <v>70000</v>
      </c>
      <c r="I217" s="81">
        <v>0</v>
      </c>
      <c r="J217" s="82">
        <f>IF(IF(H217="",0,H217)=0,0,(IF(H217&gt;0,IF(I217&gt;H217,0,H217-I217),IF(I217&gt;H217,H217-I217,0))))</f>
        <v>70000</v>
      </c>
      <c r="K217" s="117" t="str">
        <f t="shared" si="3"/>
        <v>700050341000S2090244</v>
      </c>
      <c r="L217" s="83" t="str">
        <f>C217 &amp; D217 &amp;E217 &amp; F217 &amp; G217</f>
        <v>700050341000S2090244</v>
      </c>
    </row>
    <row r="218" spans="1:12" ht="33.75" x14ac:dyDescent="0.2">
      <c r="A218" s="99" t="s">
        <v>327</v>
      </c>
      <c r="B218" s="100" t="s">
        <v>7</v>
      </c>
      <c r="C218" s="101" t="s">
        <v>9</v>
      </c>
      <c r="D218" s="123" t="s">
        <v>320</v>
      </c>
      <c r="E218" s="186" t="s">
        <v>329</v>
      </c>
      <c r="F218" s="187"/>
      <c r="G218" s="128" t="s">
        <v>97</v>
      </c>
      <c r="H218" s="96">
        <v>1147069</v>
      </c>
      <c r="I218" s="102">
        <v>0</v>
      </c>
      <c r="J218" s="103">
        <v>1147069</v>
      </c>
      <c r="K218" s="117" t="str">
        <f t="shared" si="3"/>
        <v>70005034400000000000</v>
      </c>
      <c r="L218" s="106" t="s">
        <v>328</v>
      </c>
    </row>
    <row r="219" spans="1:12" ht="45" x14ac:dyDescent="0.2">
      <c r="A219" s="99" t="s">
        <v>330</v>
      </c>
      <c r="B219" s="100" t="s">
        <v>7</v>
      </c>
      <c r="C219" s="101" t="s">
        <v>9</v>
      </c>
      <c r="D219" s="123" t="s">
        <v>320</v>
      </c>
      <c r="E219" s="186" t="s">
        <v>332</v>
      </c>
      <c r="F219" s="187"/>
      <c r="G219" s="128" t="s">
        <v>97</v>
      </c>
      <c r="H219" s="96">
        <v>325000</v>
      </c>
      <c r="I219" s="102">
        <v>0</v>
      </c>
      <c r="J219" s="103">
        <v>325000</v>
      </c>
      <c r="K219" s="117" t="str">
        <f t="shared" ref="K219:K282" si="4">C219 &amp; D219 &amp;E219 &amp; F219 &amp; G219</f>
        <v>70005034400099999000</v>
      </c>
      <c r="L219" s="106" t="s">
        <v>331</v>
      </c>
    </row>
    <row r="220" spans="1:12" ht="22.5" x14ac:dyDescent="0.2">
      <c r="A220" s="99" t="s">
        <v>111</v>
      </c>
      <c r="B220" s="100" t="s">
        <v>7</v>
      </c>
      <c r="C220" s="101" t="s">
        <v>9</v>
      </c>
      <c r="D220" s="123" t="s">
        <v>320</v>
      </c>
      <c r="E220" s="186" t="s">
        <v>332</v>
      </c>
      <c r="F220" s="187"/>
      <c r="G220" s="128" t="s">
        <v>7</v>
      </c>
      <c r="H220" s="96">
        <v>325000</v>
      </c>
      <c r="I220" s="102">
        <v>0</v>
      </c>
      <c r="J220" s="103">
        <v>325000</v>
      </c>
      <c r="K220" s="117" t="str">
        <f t="shared" si="4"/>
        <v>70005034400099999200</v>
      </c>
      <c r="L220" s="106" t="s">
        <v>333</v>
      </c>
    </row>
    <row r="221" spans="1:12" ht="22.5" x14ac:dyDescent="0.2">
      <c r="A221" s="99" t="s">
        <v>113</v>
      </c>
      <c r="B221" s="100" t="s">
        <v>7</v>
      </c>
      <c r="C221" s="101" t="s">
        <v>9</v>
      </c>
      <c r="D221" s="123" t="s">
        <v>320</v>
      </c>
      <c r="E221" s="186" t="s">
        <v>332</v>
      </c>
      <c r="F221" s="187"/>
      <c r="G221" s="128" t="s">
        <v>115</v>
      </c>
      <c r="H221" s="96">
        <v>325000</v>
      </c>
      <c r="I221" s="102">
        <v>0</v>
      </c>
      <c r="J221" s="103">
        <v>325000</v>
      </c>
      <c r="K221" s="117" t="str">
        <f t="shared" si="4"/>
        <v>70005034400099999240</v>
      </c>
      <c r="L221" s="106" t="s">
        <v>334</v>
      </c>
    </row>
    <row r="222" spans="1:12" s="84" customFormat="1" x14ac:dyDescent="0.2">
      <c r="A222" s="79" t="s">
        <v>116</v>
      </c>
      <c r="B222" s="78" t="s">
        <v>7</v>
      </c>
      <c r="C222" s="120" t="s">
        <v>9</v>
      </c>
      <c r="D222" s="124" t="s">
        <v>320</v>
      </c>
      <c r="E222" s="195" t="s">
        <v>332</v>
      </c>
      <c r="F222" s="196"/>
      <c r="G222" s="121" t="s">
        <v>117</v>
      </c>
      <c r="H222" s="80">
        <v>325000</v>
      </c>
      <c r="I222" s="81">
        <v>0</v>
      </c>
      <c r="J222" s="82">
        <f>IF(IF(H222="",0,H222)=0,0,(IF(H222&gt;0,IF(I222&gt;H222,0,H222-I222),IF(I222&gt;H222,H222-I222,0))))</f>
        <v>325000</v>
      </c>
      <c r="K222" s="117" t="str">
        <f t="shared" si="4"/>
        <v>70005034400099999244</v>
      </c>
      <c r="L222" s="83" t="str">
        <f>C222 &amp; D222 &amp;E222 &amp; F222 &amp; G222</f>
        <v>70005034400099999244</v>
      </c>
    </row>
    <row r="223" spans="1:12" ht="22.5" x14ac:dyDescent="0.2">
      <c r="A223" s="99" t="s">
        <v>335</v>
      </c>
      <c r="B223" s="100" t="s">
        <v>7</v>
      </c>
      <c r="C223" s="101" t="s">
        <v>9</v>
      </c>
      <c r="D223" s="123" t="s">
        <v>320</v>
      </c>
      <c r="E223" s="186" t="s">
        <v>337</v>
      </c>
      <c r="F223" s="187"/>
      <c r="G223" s="128" t="s">
        <v>97</v>
      </c>
      <c r="H223" s="96">
        <v>822069</v>
      </c>
      <c r="I223" s="102">
        <v>0</v>
      </c>
      <c r="J223" s="103">
        <v>822069</v>
      </c>
      <c r="K223" s="117" t="str">
        <f t="shared" si="4"/>
        <v>7000503440F255550000</v>
      </c>
      <c r="L223" s="106" t="s">
        <v>336</v>
      </c>
    </row>
    <row r="224" spans="1:12" ht="22.5" x14ac:dyDescent="0.2">
      <c r="A224" s="99" t="s">
        <v>111</v>
      </c>
      <c r="B224" s="100" t="s">
        <v>7</v>
      </c>
      <c r="C224" s="101" t="s">
        <v>9</v>
      </c>
      <c r="D224" s="123" t="s">
        <v>320</v>
      </c>
      <c r="E224" s="186" t="s">
        <v>337</v>
      </c>
      <c r="F224" s="187"/>
      <c r="G224" s="128" t="s">
        <v>7</v>
      </c>
      <c r="H224" s="96">
        <v>822069</v>
      </c>
      <c r="I224" s="102">
        <v>0</v>
      </c>
      <c r="J224" s="103">
        <v>822069</v>
      </c>
      <c r="K224" s="117" t="str">
        <f t="shared" si="4"/>
        <v>7000503440F255550200</v>
      </c>
      <c r="L224" s="106" t="s">
        <v>338</v>
      </c>
    </row>
    <row r="225" spans="1:12" ht="22.5" x14ac:dyDescent="0.2">
      <c r="A225" s="99" t="s">
        <v>113</v>
      </c>
      <c r="B225" s="100" t="s">
        <v>7</v>
      </c>
      <c r="C225" s="101" t="s">
        <v>9</v>
      </c>
      <c r="D225" s="123" t="s">
        <v>320</v>
      </c>
      <c r="E225" s="186" t="s">
        <v>337</v>
      </c>
      <c r="F225" s="187"/>
      <c r="G225" s="128" t="s">
        <v>115</v>
      </c>
      <c r="H225" s="96">
        <v>822069</v>
      </c>
      <c r="I225" s="102">
        <v>0</v>
      </c>
      <c r="J225" s="103">
        <v>822069</v>
      </c>
      <c r="K225" s="117" t="str">
        <f t="shared" si="4"/>
        <v>7000503440F255550240</v>
      </c>
      <c r="L225" s="106" t="s">
        <v>339</v>
      </c>
    </row>
    <row r="226" spans="1:12" s="84" customFormat="1" x14ac:dyDescent="0.2">
      <c r="A226" s="79" t="s">
        <v>116</v>
      </c>
      <c r="B226" s="78" t="s">
        <v>7</v>
      </c>
      <c r="C226" s="120" t="s">
        <v>9</v>
      </c>
      <c r="D226" s="124" t="s">
        <v>320</v>
      </c>
      <c r="E226" s="195" t="s">
        <v>337</v>
      </c>
      <c r="F226" s="196"/>
      <c r="G226" s="121" t="s">
        <v>117</v>
      </c>
      <c r="H226" s="80">
        <v>822069</v>
      </c>
      <c r="I226" s="81">
        <v>0</v>
      </c>
      <c r="J226" s="82">
        <f>IF(IF(H226="",0,H226)=0,0,(IF(H226&gt;0,IF(I226&gt;H226,0,H226-I226),IF(I226&gt;H226,H226-I226,0))))</f>
        <v>822069</v>
      </c>
      <c r="K226" s="117" t="str">
        <f t="shared" si="4"/>
        <v>7000503440F255550244</v>
      </c>
      <c r="L226" s="83" t="str">
        <f>C226 &amp; D226 &amp;E226 &amp; F226 &amp; G226</f>
        <v>7000503440F255550244</v>
      </c>
    </row>
    <row r="227" spans="1:12" ht="33.75" x14ac:dyDescent="0.2">
      <c r="A227" s="99" t="s">
        <v>262</v>
      </c>
      <c r="B227" s="100" t="s">
        <v>7</v>
      </c>
      <c r="C227" s="101" t="s">
        <v>9</v>
      </c>
      <c r="D227" s="123" t="s">
        <v>320</v>
      </c>
      <c r="E227" s="186" t="s">
        <v>264</v>
      </c>
      <c r="F227" s="187"/>
      <c r="G227" s="128" t="s">
        <v>97</v>
      </c>
      <c r="H227" s="96">
        <v>9016000</v>
      </c>
      <c r="I227" s="102">
        <v>1800295.4</v>
      </c>
      <c r="J227" s="103">
        <v>7215704.5999999996</v>
      </c>
      <c r="K227" s="117" t="str">
        <f t="shared" si="4"/>
        <v>70005034700000000000</v>
      </c>
      <c r="L227" s="106" t="s">
        <v>340</v>
      </c>
    </row>
    <row r="228" spans="1:12" ht="22.5" x14ac:dyDescent="0.2">
      <c r="A228" s="99" t="s">
        <v>341</v>
      </c>
      <c r="B228" s="100" t="s">
        <v>7</v>
      </c>
      <c r="C228" s="101" t="s">
        <v>9</v>
      </c>
      <c r="D228" s="123" t="s">
        <v>320</v>
      </c>
      <c r="E228" s="186" t="s">
        <v>343</v>
      </c>
      <c r="F228" s="187"/>
      <c r="G228" s="128" t="s">
        <v>97</v>
      </c>
      <c r="H228" s="96">
        <v>5350000</v>
      </c>
      <c r="I228" s="102">
        <v>1800295.4</v>
      </c>
      <c r="J228" s="103">
        <v>3549704.6</v>
      </c>
      <c r="K228" s="117" t="str">
        <f t="shared" si="4"/>
        <v>70005034710000000000</v>
      </c>
      <c r="L228" s="106" t="s">
        <v>342</v>
      </c>
    </row>
    <row r="229" spans="1:12" ht="56.25" x14ac:dyDescent="0.2">
      <c r="A229" s="99" t="s">
        <v>344</v>
      </c>
      <c r="B229" s="100" t="s">
        <v>7</v>
      </c>
      <c r="C229" s="101" t="s">
        <v>9</v>
      </c>
      <c r="D229" s="123" t="s">
        <v>320</v>
      </c>
      <c r="E229" s="186" t="s">
        <v>346</v>
      </c>
      <c r="F229" s="187"/>
      <c r="G229" s="128" t="s">
        <v>97</v>
      </c>
      <c r="H229" s="96">
        <v>5350000</v>
      </c>
      <c r="I229" s="102">
        <v>1800295.4</v>
      </c>
      <c r="J229" s="103">
        <v>3549704.6</v>
      </c>
      <c r="K229" s="117" t="str">
        <f t="shared" si="4"/>
        <v>70005034710099999000</v>
      </c>
      <c r="L229" s="106" t="s">
        <v>345</v>
      </c>
    </row>
    <row r="230" spans="1:12" ht="22.5" x14ac:dyDescent="0.2">
      <c r="A230" s="99" t="s">
        <v>111</v>
      </c>
      <c r="B230" s="100" t="s">
        <v>7</v>
      </c>
      <c r="C230" s="101" t="s">
        <v>9</v>
      </c>
      <c r="D230" s="123" t="s">
        <v>320</v>
      </c>
      <c r="E230" s="186" t="s">
        <v>346</v>
      </c>
      <c r="F230" s="187"/>
      <c r="G230" s="128" t="s">
        <v>7</v>
      </c>
      <c r="H230" s="96">
        <v>5350000</v>
      </c>
      <c r="I230" s="102">
        <v>1800295.4</v>
      </c>
      <c r="J230" s="103">
        <v>3549704.6</v>
      </c>
      <c r="K230" s="117" t="str">
        <f t="shared" si="4"/>
        <v>70005034710099999200</v>
      </c>
      <c r="L230" s="106" t="s">
        <v>347</v>
      </c>
    </row>
    <row r="231" spans="1:12" ht="22.5" x14ac:dyDescent="0.2">
      <c r="A231" s="99" t="s">
        <v>113</v>
      </c>
      <c r="B231" s="100" t="s">
        <v>7</v>
      </c>
      <c r="C231" s="101" t="s">
        <v>9</v>
      </c>
      <c r="D231" s="123" t="s">
        <v>320</v>
      </c>
      <c r="E231" s="186" t="s">
        <v>346</v>
      </c>
      <c r="F231" s="187"/>
      <c r="G231" s="128" t="s">
        <v>115</v>
      </c>
      <c r="H231" s="96">
        <v>5350000</v>
      </c>
      <c r="I231" s="102">
        <v>1800295.4</v>
      </c>
      <c r="J231" s="103">
        <v>3549704.6</v>
      </c>
      <c r="K231" s="117" t="str">
        <f t="shared" si="4"/>
        <v>70005034710099999240</v>
      </c>
      <c r="L231" s="106" t="s">
        <v>348</v>
      </c>
    </row>
    <row r="232" spans="1:12" s="84" customFormat="1" x14ac:dyDescent="0.2">
      <c r="A232" s="79" t="s">
        <v>116</v>
      </c>
      <c r="B232" s="78" t="s">
        <v>7</v>
      </c>
      <c r="C232" s="120" t="s">
        <v>9</v>
      </c>
      <c r="D232" s="124" t="s">
        <v>320</v>
      </c>
      <c r="E232" s="195" t="s">
        <v>346</v>
      </c>
      <c r="F232" s="196"/>
      <c r="G232" s="121" t="s">
        <v>117</v>
      </c>
      <c r="H232" s="80">
        <v>5350000</v>
      </c>
      <c r="I232" s="81">
        <v>1800295.4</v>
      </c>
      <c r="J232" s="82">
        <f>IF(IF(H232="",0,H232)=0,0,(IF(H232&gt;0,IF(I232&gt;H232,0,H232-I232),IF(I232&gt;H232,H232-I232,0))))</f>
        <v>3549704.6</v>
      </c>
      <c r="K232" s="117" t="str">
        <f t="shared" si="4"/>
        <v>70005034710099999244</v>
      </c>
      <c r="L232" s="83" t="str">
        <f>C232 &amp; D232 &amp;E232 &amp; F232 &amp; G232</f>
        <v>70005034710099999244</v>
      </c>
    </row>
    <row r="233" spans="1:12" ht="22.5" x14ac:dyDescent="0.2">
      <c r="A233" s="99" t="s">
        <v>349</v>
      </c>
      <c r="B233" s="100" t="s">
        <v>7</v>
      </c>
      <c r="C233" s="101" t="s">
        <v>9</v>
      </c>
      <c r="D233" s="123" t="s">
        <v>320</v>
      </c>
      <c r="E233" s="186" t="s">
        <v>351</v>
      </c>
      <c r="F233" s="187"/>
      <c r="G233" s="128" t="s">
        <v>97</v>
      </c>
      <c r="H233" s="96">
        <v>150000</v>
      </c>
      <c r="I233" s="102">
        <v>0</v>
      </c>
      <c r="J233" s="103">
        <v>150000</v>
      </c>
      <c r="K233" s="117" t="str">
        <f t="shared" si="4"/>
        <v>70005034720000000000</v>
      </c>
      <c r="L233" s="106" t="s">
        <v>350</v>
      </c>
    </row>
    <row r="234" spans="1:12" ht="56.25" x14ac:dyDescent="0.2">
      <c r="A234" s="99" t="s">
        <v>352</v>
      </c>
      <c r="B234" s="100" t="s">
        <v>7</v>
      </c>
      <c r="C234" s="101" t="s">
        <v>9</v>
      </c>
      <c r="D234" s="123" t="s">
        <v>320</v>
      </c>
      <c r="E234" s="186" t="s">
        <v>354</v>
      </c>
      <c r="F234" s="187"/>
      <c r="G234" s="128" t="s">
        <v>97</v>
      </c>
      <c r="H234" s="96">
        <v>150000</v>
      </c>
      <c r="I234" s="102">
        <v>0</v>
      </c>
      <c r="J234" s="103">
        <v>150000</v>
      </c>
      <c r="K234" s="117" t="str">
        <f t="shared" si="4"/>
        <v>70005034720099999000</v>
      </c>
      <c r="L234" s="106" t="s">
        <v>353</v>
      </c>
    </row>
    <row r="235" spans="1:12" ht="22.5" x14ac:dyDescent="0.2">
      <c r="A235" s="99" t="s">
        <v>111</v>
      </c>
      <c r="B235" s="100" t="s">
        <v>7</v>
      </c>
      <c r="C235" s="101" t="s">
        <v>9</v>
      </c>
      <c r="D235" s="123" t="s">
        <v>320</v>
      </c>
      <c r="E235" s="186" t="s">
        <v>354</v>
      </c>
      <c r="F235" s="187"/>
      <c r="G235" s="128" t="s">
        <v>7</v>
      </c>
      <c r="H235" s="96">
        <v>150000</v>
      </c>
      <c r="I235" s="102">
        <v>0</v>
      </c>
      <c r="J235" s="103">
        <v>150000</v>
      </c>
      <c r="K235" s="117" t="str">
        <f t="shared" si="4"/>
        <v>70005034720099999200</v>
      </c>
      <c r="L235" s="106" t="s">
        <v>355</v>
      </c>
    </row>
    <row r="236" spans="1:12" ht="22.5" x14ac:dyDescent="0.2">
      <c r="A236" s="99" t="s">
        <v>113</v>
      </c>
      <c r="B236" s="100" t="s">
        <v>7</v>
      </c>
      <c r="C236" s="101" t="s">
        <v>9</v>
      </c>
      <c r="D236" s="123" t="s">
        <v>320</v>
      </c>
      <c r="E236" s="186" t="s">
        <v>354</v>
      </c>
      <c r="F236" s="187"/>
      <c r="G236" s="128" t="s">
        <v>115</v>
      </c>
      <c r="H236" s="96">
        <v>150000</v>
      </c>
      <c r="I236" s="102">
        <v>0</v>
      </c>
      <c r="J236" s="103">
        <v>150000</v>
      </c>
      <c r="K236" s="117" t="str">
        <f t="shared" si="4"/>
        <v>70005034720099999240</v>
      </c>
      <c r="L236" s="106" t="s">
        <v>356</v>
      </c>
    </row>
    <row r="237" spans="1:12" s="84" customFormat="1" x14ac:dyDescent="0.2">
      <c r="A237" s="79" t="s">
        <v>116</v>
      </c>
      <c r="B237" s="78" t="s">
        <v>7</v>
      </c>
      <c r="C237" s="120" t="s">
        <v>9</v>
      </c>
      <c r="D237" s="124" t="s">
        <v>320</v>
      </c>
      <c r="E237" s="195" t="s">
        <v>354</v>
      </c>
      <c r="F237" s="196"/>
      <c r="G237" s="121" t="s">
        <v>117</v>
      </c>
      <c r="H237" s="80">
        <v>150000</v>
      </c>
      <c r="I237" s="81">
        <v>0</v>
      </c>
      <c r="J237" s="82">
        <f>IF(IF(H237="",0,H237)=0,0,(IF(H237&gt;0,IF(I237&gt;H237,0,H237-I237),IF(I237&gt;H237,H237-I237,0))))</f>
        <v>150000</v>
      </c>
      <c r="K237" s="117" t="str">
        <f t="shared" si="4"/>
        <v>70005034720099999244</v>
      </c>
      <c r="L237" s="83" t="str">
        <f>C237 &amp; D237 &amp;E237 &amp; F237 &amp; G237</f>
        <v>70005034720099999244</v>
      </c>
    </row>
    <row r="238" spans="1:12" ht="33.75" x14ac:dyDescent="0.2">
      <c r="A238" s="99" t="s">
        <v>357</v>
      </c>
      <c r="B238" s="100" t="s">
        <v>7</v>
      </c>
      <c r="C238" s="101" t="s">
        <v>9</v>
      </c>
      <c r="D238" s="123" t="s">
        <v>320</v>
      </c>
      <c r="E238" s="186" t="s">
        <v>359</v>
      </c>
      <c r="F238" s="187"/>
      <c r="G238" s="128" t="s">
        <v>97</v>
      </c>
      <c r="H238" s="96">
        <v>225000</v>
      </c>
      <c r="I238" s="102">
        <v>0</v>
      </c>
      <c r="J238" s="103">
        <v>225000</v>
      </c>
      <c r="K238" s="117" t="str">
        <f t="shared" si="4"/>
        <v>70005034730000000000</v>
      </c>
      <c r="L238" s="106" t="s">
        <v>358</v>
      </c>
    </row>
    <row r="239" spans="1:12" ht="67.5" x14ac:dyDescent="0.2">
      <c r="A239" s="99" t="s">
        <v>360</v>
      </c>
      <c r="B239" s="100" t="s">
        <v>7</v>
      </c>
      <c r="C239" s="101" t="s">
        <v>9</v>
      </c>
      <c r="D239" s="123" t="s">
        <v>320</v>
      </c>
      <c r="E239" s="186" t="s">
        <v>362</v>
      </c>
      <c r="F239" s="187"/>
      <c r="G239" s="128" t="s">
        <v>97</v>
      </c>
      <c r="H239" s="96">
        <v>225000</v>
      </c>
      <c r="I239" s="102">
        <v>0</v>
      </c>
      <c r="J239" s="103">
        <v>225000</v>
      </c>
      <c r="K239" s="117" t="str">
        <f t="shared" si="4"/>
        <v>70005034730099999000</v>
      </c>
      <c r="L239" s="106" t="s">
        <v>361</v>
      </c>
    </row>
    <row r="240" spans="1:12" ht="22.5" x14ac:dyDescent="0.2">
      <c r="A240" s="99" t="s">
        <v>111</v>
      </c>
      <c r="B240" s="100" t="s">
        <v>7</v>
      </c>
      <c r="C240" s="101" t="s">
        <v>9</v>
      </c>
      <c r="D240" s="123" t="s">
        <v>320</v>
      </c>
      <c r="E240" s="186" t="s">
        <v>362</v>
      </c>
      <c r="F240" s="187"/>
      <c r="G240" s="128" t="s">
        <v>7</v>
      </c>
      <c r="H240" s="96">
        <v>225000</v>
      </c>
      <c r="I240" s="102">
        <v>0</v>
      </c>
      <c r="J240" s="103">
        <v>225000</v>
      </c>
      <c r="K240" s="117" t="str">
        <f t="shared" si="4"/>
        <v>70005034730099999200</v>
      </c>
      <c r="L240" s="106" t="s">
        <v>363</v>
      </c>
    </row>
    <row r="241" spans="1:12" ht="22.5" x14ac:dyDescent="0.2">
      <c r="A241" s="99" t="s">
        <v>113</v>
      </c>
      <c r="B241" s="100" t="s">
        <v>7</v>
      </c>
      <c r="C241" s="101" t="s">
        <v>9</v>
      </c>
      <c r="D241" s="123" t="s">
        <v>320</v>
      </c>
      <c r="E241" s="186" t="s">
        <v>362</v>
      </c>
      <c r="F241" s="187"/>
      <c r="G241" s="128" t="s">
        <v>115</v>
      </c>
      <c r="H241" s="96">
        <v>225000</v>
      </c>
      <c r="I241" s="102">
        <v>0</v>
      </c>
      <c r="J241" s="103">
        <v>225000</v>
      </c>
      <c r="K241" s="117" t="str">
        <f t="shared" si="4"/>
        <v>70005034730099999240</v>
      </c>
      <c r="L241" s="106" t="s">
        <v>364</v>
      </c>
    </row>
    <row r="242" spans="1:12" s="84" customFormat="1" x14ac:dyDescent="0.2">
      <c r="A242" s="79" t="s">
        <v>116</v>
      </c>
      <c r="B242" s="78" t="s">
        <v>7</v>
      </c>
      <c r="C242" s="120" t="s">
        <v>9</v>
      </c>
      <c r="D242" s="124" t="s">
        <v>320</v>
      </c>
      <c r="E242" s="195" t="s">
        <v>362</v>
      </c>
      <c r="F242" s="196"/>
      <c r="G242" s="121" t="s">
        <v>117</v>
      </c>
      <c r="H242" s="80">
        <v>225000</v>
      </c>
      <c r="I242" s="81">
        <v>0</v>
      </c>
      <c r="J242" s="82">
        <f>IF(IF(H242="",0,H242)=0,0,(IF(H242&gt;0,IF(I242&gt;H242,0,H242-I242),IF(I242&gt;H242,H242-I242,0))))</f>
        <v>225000</v>
      </c>
      <c r="K242" s="117" t="str">
        <f t="shared" si="4"/>
        <v>70005034730099999244</v>
      </c>
      <c r="L242" s="83" t="str">
        <f>C242 &amp; D242 &amp;E242 &amp; F242 &amp; G242</f>
        <v>70005034730099999244</v>
      </c>
    </row>
    <row r="243" spans="1:12" ht="33.75" x14ac:dyDescent="0.2">
      <c r="A243" s="99" t="s">
        <v>365</v>
      </c>
      <c r="B243" s="100" t="s">
        <v>7</v>
      </c>
      <c r="C243" s="101" t="s">
        <v>9</v>
      </c>
      <c r="D243" s="123" t="s">
        <v>320</v>
      </c>
      <c r="E243" s="186" t="s">
        <v>367</v>
      </c>
      <c r="F243" s="187"/>
      <c r="G243" s="128" t="s">
        <v>97</v>
      </c>
      <c r="H243" s="96">
        <v>1321000</v>
      </c>
      <c r="I243" s="102">
        <v>0</v>
      </c>
      <c r="J243" s="103">
        <v>1321000</v>
      </c>
      <c r="K243" s="117" t="str">
        <f t="shared" si="4"/>
        <v>70005034740000000000</v>
      </c>
      <c r="L243" s="106" t="s">
        <v>366</v>
      </c>
    </row>
    <row r="244" spans="1:12" ht="67.5" x14ac:dyDescent="0.2">
      <c r="A244" s="99" t="s">
        <v>368</v>
      </c>
      <c r="B244" s="100" t="s">
        <v>7</v>
      </c>
      <c r="C244" s="101" t="s">
        <v>9</v>
      </c>
      <c r="D244" s="123" t="s">
        <v>320</v>
      </c>
      <c r="E244" s="186" t="s">
        <v>370</v>
      </c>
      <c r="F244" s="187"/>
      <c r="G244" s="128" t="s">
        <v>97</v>
      </c>
      <c r="H244" s="96">
        <v>1321000</v>
      </c>
      <c r="I244" s="102">
        <v>0</v>
      </c>
      <c r="J244" s="103">
        <v>1321000</v>
      </c>
      <c r="K244" s="117" t="str">
        <f t="shared" si="4"/>
        <v>70005034740099999000</v>
      </c>
      <c r="L244" s="106" t="s">
        <v>369</v>
      </c>
    </row>
    <row r="245" spans="1:12" ht="22.5" x14ac:dyDescent="0.2">
      <c r="A245" s="99" t="s">
        <v>111</v>
      </c>
      <c r="B245" s="100" t="s">
        <v>7</v>
      </c>
      <c r="C245" s="101" t="s">
        <v>9</v>
      </c>
      <c r="D245" s="123" t="s">
        <v>320</v>
      </c>
      <c r="E245" s="186" t="s">
        <v>370</v>
      </c>
      <c r="F245" s="187"/>
      <c r="G245" s="128" t="s">
        <v>7</v>
      </c>
      <c r="H245" s="96">
        <v>1321000</v>
      </c>
      <c r="I245" s="102">
        <v>0</v>
      </c>
      <c r="J245" s="103">
        <v>1321000</v>
      </c>
      <c r="K245" s="117" t="str">
        <f t="shared" si="4"/>
        <v>70005034740099999200</v>
      </c>
      <c r="L245" s="106" t="s">
        <v>371</v>
      </c>
    </row>
    <row r="246" spans="1:12" ht="22.5" x14ac:dyDescent="0.2">
      <c r="A246" s="99" t="s">
        <v>113</v>
      </c>
      <c r="B246" s="100" t="s">
        <v>7</v>
      </c>
      <c r="C246" s="101" t="s">
        <v>9</v>
      </c>
      <c r="D246" s="123" t="s">
        <v>320</v>
      </c>
      <c r="E246" s="186" t="s">
        <v>370</v>
      </c>
      <c r="F246" s="187"/>
      <c r="G246" s="128" t="s">
        <v>115</v>
      </c>
      <c r="H246" s="96">
        <v>1321000</v>
      </c>
      <c r="I246" s="102">
        <v>0</v>
      </c>
      <c r="J246" s="103">
        <v>1321000</v>
      </c>
      <c r="K246" s="117" t="str">
        <f t="shared" si="4"/>
        <v>70005034740099999240</v>
      </c>
      <c r="L246" s="106" t="s">
        <v>372</v>
      </c>
    </row>
    <row r="247" spans="1:12" s="84" customFormat="1" x14ac:dyDescent="0.2">
      <c r="A247" s="79" t="s">
        <v>116</v>
      </c>
      <c r="B247" s="78" t="s">
        <v>7</v>
      </c>
      <c r="C247" s="120" t="s">
        <v>9</v>
      </c>
      <c r="D247" s="124" t="s">
        <v>320</v>
      </c>
      <c r="E247" s="195" t="s">
        <v>370</v>
      </c>
      <c r="F247" s="196"/>
      <c r="G247" s="121" t="s">
        <v>117</v>
      </c>
      <c r="H247" s="80">
        <v>1321000</v>
      </c>
      <c r="I247" s="81">
        <v>0</v>
      </c>
      <c r="J247" s="82">
        <f>IF(IF(H247="",0,H247)=0,0,(IF(H247&gt;0,IF(I247&gt;H247,0,H247-I247),IF(I247&gt;H247,H247-I247,0))))</f>
        <v>1321000</v>
      </c>
      <c r="K247" s="117" t="str">
        <f t="shared" si="4"/>
        <v>70005034740099999244</v>
      </c>
      <c r="L247" s="83" t="str">
        <f>C247 &amp; D247 &amp;E247 &amp; F247 &amp; G247</f>
        <v>70005034740099999244</v>
      </c>
    </row>
    <row r="248" spans="1:12" ht="22.5" x14ac:dyDescent="0.2">
      <c r="A248" s="99" t="s">
        <v>265</v>
      </c>
      <c r="B248" s="100" t="s">
        <v>7</v>
      </c>
      <c r="C248" s="101" t="s">
        <v>9</v>
      </c>
      <c r="D248" s="123" t="s">
        <v>320</v>
      </c>
      <c r="E248" s="186" t="s">
        <v>267</v>
      </c>
      <c r="F248" s="187"/>
      <c r="G248" s="128" t="s">
        <v>97</v>
      </c>
      <c r="H248" s="96">
        <v>1970000</v>
      </c>
      <c r="I248" s="102">
        <v>0</v>
      </c>
      <c r="J248" s="103">
        <v>1970000</v>
      </c>
      <c r="K248" s="117" t="str">
        <f t="shared" si="4"/>
        <v>70005034750000000000</v>
      </c>
      <c r="L248" s="106" t="s">
        <v>373</v>
      </c>
    </row>
    <row r="249" spans="1:12" ht="22.5" x14ac:dyDescent="0.2">
      <c r="A249" s="99" t="s">
        <v>374</v>
      </c>
      <c r="B249" s="100" t="s">
        <v>7</v>
      </c>
      <c r="C249" s="101" t="s">
        <v>9</v>
      </c>
      <c r="D249" s="123" t="s">
        <v>320</v>
      </c>
      <c r="E249" s="186" t="s">
        <v>376</v>
      </c>
      <c r="F249" s="187"/>
      <c r="G249" s="128" t="s">
        <v>97</v>
      </c>
      <c r="H249" s="96">
        <v>1000000</v>
      </c>
      <c r="I249" s="102">
        <v>0</v>
      </c>
      <c r="J249" s="103">
        <v>1000000</v>
      </c>
      <c r="K249" s="117" t="str">
        <f t="shared" si="4"/>
        <v>70005034750076100000</v>
      </c>
      <c r="L249" s="106" t="s">
        <v>375</v>
      </c>
    </row>
    <row r="250" spans="1:12" ht="22.5" x14ac:dyDescent="0.2">
      <c r="A250" s="99" t="s">
        <v>111</v>
      </c>
      <c r="B250" s="100" t="s">
        <v>7</v>
      </c>
      <c r="C250" s="101" t="s">
        <v>9</v>
      </c>
      <c r="D250" s="123" t="s">
        <v>320</v>
      </c>
      <c r="E250" s="186" t="s">
        <v>376</v>
      </c>
      <c r="F250" s="187"/>
      <c r="G250" s="128" t="s">
        <v>7</v>
      </c>
      <c r="H250" s="96">
        <v>1000000</v>
      </c>
      <c r="I250" s="102">
        <v>0</v>
      </c>
      <c r="J250" s="103">
        <v>1000000</v>
      </c>
      <c r="K250" s="117" t="str">
        <f t="shared" si="4"/>
        <v>70005034750076100200</v>
      </c>
      <c r="L250" s="106" t="s">
        <v>377</v>
      </c>
    </row>
    <row r="251" spans="1:12" ht="22.5" x14ac:dyDescent="0.2">
      <c r="A251" s="99" t="s">
        <v>113</v>
      </c>
      <c r="B251" s="100" t="s">
        <v>7</v>
      </c>
      <c r="C251" s="101" t="s">
        <v>9</v>
      </c>
      <c r="D251" s="123" t="s">
        <v>320</v>
      </c>
      <c r="E251" s="186" t="s">
        <v>376</v>
      </c>
      <c r="F251" s="187"/>
      <c r="G251" s="128" t="s">
        <v>115</v>
      </c>
      <c r="H251" s="96">
        <v>1000000</v>
      </c>
      <c r="I251" s="102">
        <v>0</v>
      </c>
      <c r="J251" s="103">
        <v>1000000</v>
      </c>
      <c r="K251" s="117" t="str">
        <f t="shared" si="4"/>
        <v>70005034750076100240</v>
      </c>
      <c r="L251" s="106" t="s">
        <v>378</v>
      </c>
    </row>
    <row r="252" spans="1:12" s="84" customFormat="1" x14ac:dyDescent="0.2">
      <c r="A252" s="79" t="s">
        <v>116</v>
      </c>
      <c r="B252" s="78" t="s">
        <v>7</v>
      </c>
      <c r="C252" s="120" t="s">
        <v>9</v>
      </c>
      <c r="D252" s="124" t="s">
        <v>320</v>
      </c>
      <c r="E252" s="195" t="s">
        <v>376</v>
      </c>
      <c r="F252" s="196"/>
      <c r="G252" s="121" t="s">
        <v>117</v>
      </c>
      <c r="H252" s="80">
        <v>1000000</v>
      </c>
      <c r="I252" s="81">
        <v>0</v>
      </c>
      <c r="J252" s="82">
        <f>IF(IF(H252="",0,H252)=0,0,(IF(H252&gt;0,IF(I252&gt;H252,0,H252-I252),IF(I252&gt;H252,H252-I252,0))))</f>
        <v>1000000</v>
      </c>
      <c r="K252" s="117" t="str">
        <f t="shared" si="4"/>
        <v>70005034750076100244</v>
      </c>
      <c r="L252" s="83" t="str">
        <f>C252 &amp; D252 &amp;E252 &amp; F252 &amp; G252</f>
        <v>70005034750076100244</v>
      </c>
    </row>
    <row r="253" spans="1:12" ht="22.5" x14ac:dyDescent="0.2">
      <c r="A253" s="99" t="s">
        <v>268</v>
      </c>
      <c r="B253" s="100" t="s">
        <v>7</v>
      </c>
      <c r="C253" s="101" t="s">
        <v>9</v>
      </c>
      <c r="D253" s="123" t="s">
        <v>320</v>
      </c>
      <c r="E253" s="186" t="s">
        <v>270</v>
      </c>
      <c r="F253" s="187"/>
      <c r="G253" s="128" t="s">
        <v>97</v>
      </c>
      <c r="H253" s="96">
        <v>970000</v>
      </c>
      <c r="I253" s="102">
        <v>0</v>
      </c>
      <c r="J253" s="103">
        <v>970000</v>
      </c>
      <c r="K253" s="117" t="str">
        <f t="shared" si="4"/>
        <v>700050347500S6100000</v>
      </c>
      <c r="L253" s="106" t="s">
        <v>379</v>
      </c>
    </row>
    <row r="254" spans="1:12" ht="22.5" x14ac:dyDescent="0.2">
      <c r="A254" s="99" t="s">
        <v>111</v>
      </c>
      <c r="B254" s="100" t="s">
        <v>7</v>
      </c>
      <c r="C254" s="101" t="s">
        <v>9</v>
      </c>
      <c r="D254" s="123" t="s">
        <v>320</v>
      </c>
      <c r="E254" s="186" t="s">
        <v>270</v>
      </c>
      <c r="F254" s="187"/>
      <c r="G254" s="128" t="s">
        <v>7</v>
      </c>
      <c r="H254" s="96">
        <v>970000</v>
      </c>
      <c r="I254" s="102">
        <v>0</v>
      </c>
      <c r="J254" s="103">
        <v>970000</v>
      </c>
      <c r="K254" s="117" t="str">
        <f t="shared" si="4"/>
        <v>700050347500S6100200</v>
      </c>
      <c r="L254" s="106" t="s">
        <v>380</v>
      </c>
    </row>
    <row r="255" spans="1:12" ht="22.5" x14ac:dyDescent="0.2">
      <c r="A255" s="99" t="s">
        <v>113</v>
      </c>
      <c r="B255" s="100" t="s">
        <v>7</v>
      </c>
      <c r="C255" s="101" t="s">
        <v>9</v>
      </c>
      <c r="D255" s="123" t="s">
        <v>320</v>
      </c>
      <c r="E255" s="186" t="s">
        <v>270</v>
      </c>
      <c r="F255" s="187"/>
      <c r="G255" s="128" t="s">
        <v>115</v>
      </c>
      <c r="H255" s="96">
        <v>970000</v>
      </c>
      <c r="I255" s="102">
        <v>0</v>
      </c>
      <c r="J255" s="103">
        <v>970000</v>
      </c>
      <c r="K255" s="117" t="str">
        <f t="shared" si="4"/>
        <v>700050347500S6100240</v>
      </c>
      <c r="L255" s="106" t="s">
        <v>381</v>
      </c>
    </row>
    <row r="256" spans="1:12" s="84" customFormat="1" x14ac:dyDescent="0.2">
      <c r="A256" s="79" t="s">
        <v>116</v>
      </c>
      <c r="B256" s="78" t="s">
        <v>7</v>
      </c>
      <c r="C256" s="120" t="s">
        <v>9</v>
      </c>
      <c r="D256" s="124" t="s">
        <v>320</v>
      </c>
      <c r="E256" s="195" t="s">
        <v>270</v>
      </c>
      <c r="F256" s="196"/>
      <c r="G256" s="121" t="s">
        <v>117</v>
      </c>
      <c r="H256" s="80">
        <v>970000</v>
      </c>
      <c r="I256" s="81">
        <v>0</v>
      </c>
      <c r="J256" s="82">
        <f>IF(IF(H256="",0,H256)=0,0,(IF(H256&gt;0,IF(I256&gt;H256,0,H256-I256),IF(I256&gt;H256,H256-I256,0))))</f>
        <v>970000</v>
      </c>
      <c r="K256" s="117" t="str">
        <f t="shared" si="4"/>
        <v>700050347500S6100244</v>
      </c>
      <c r="L256" s="83" t="str">
        <f>C256 &amp; D256 &amp;E256 &amp; F256 &amp; G256</f>
        <v>700050347500S6100244</v>
      </c>
    </row>
    <row r="257" spans="1:12" ht="33.75" x14ac:dyDescent="0.2">
      <c r="A257" s="99" t="s">
        <v>310</v>
      </c>
      <c r="B257" s="100" t="s">
        <v>7</v>
      </c>
      <c r="C257" s="101" t="s">
        <v>9</v>
      </c>
      <c r="D257" s="123" t="s">
        <v>320</v>
      </c>
      <c r="E257" s="186" t="s">
        <v>312</v>
      </c>
      <c r="F257" s="187"/>
      <c r="G257" s="128" t="s">
        <v>97</v>
      </c>
      <c r="H257" s="96">
        <v>50000</v>
      </c>
      <c r="I257" s="102">
        <v>0</v>
      </c>
      <c r="J257" s="103">
        <v>50000</v>
      </c>
      <c r="K257" s="117" t="str">
        <f t="shared" si="4"/>
        <v>70005035200000000000</v>
      </c>
      <c r="L257" s="106" t="s">
        <v>382</v>
      </c>
    </row>
    <row r="258" spans="1:12" ht="45" x14ac:dyDescent="0.2">
      <c r="A258" s="99" t="s">
        <v>313</v>
      </c>
      <c r="B258" s="100" t="s">
        <v>7</v>
      </c>
      <c r="C258" s="101" t="s">
        <v>9</v>
      </c>
      <c r="D258" s="123" t="s">
        <v>320</v>
      </c>
      <c r="E258" s="186" t="s">
        <v>315</v>
      </c>
      <c r="F258" s="187"/>
      <c r="G258" s="128" t="s">
        <v>97</v>
      </c>
      <c r="H258" s="96">
        <v>50000</v>
      </c>
      <c r="I258" s="102">
        <v>0</v>
      </c>
      <c r="J258" s="103">
        <v>50000</v>
      </c>
      <c r="K258" s="117" t="str">
        <f t="shared" si="4"/>
        <v>70005035200099999000</v>
      </c>
      <c r="L258" s="106" t="s">
        <v>383</v>
      </c>
    </row>
    <row r="259" spans="1:12" ht="22.5" x14ac:dyDescent="0.2">
      <c r="A259" s="99" t="s">
        <v>111</v>
      </c>
      <c r="B259" s="100" t="s">
        <v>7</v>
      </c>
      <c r="C259" s="101" t="s">
        <v>9</v>
      </c>
      <c r="D259" s="123" t="s">
        <v>320</v>
      </c>
      <c r="E259" s="186" t="s">
        <v>315</v>
      </c>
      <c r="F259" s="187"/>
      <c r="G259" s="128" t="s">
        <v>7</v>
      </c>
      <c r="H259" s="96">
        <v>50000</v>
      </c>
      <c r="I259" s="102">
        <v>0</v>
      </c>
      <c r="J259" s="103">
        <v>50000</v>
      </c>
      <c r="K259" s="117" t="str">
        <f t="shared" si="4"/>
        <v>70005035200099999200</v>
      </c>
      <c r="L259" s="106" t="s">
        <v>384</v>
      </c>
    </row>
    <row r="260" spans="1:12" ht="22.5" x14ac:dyDescent="0.2">
      <c r="A260" s="99" t="s">
        <v>113</v>
      </c>
      <c r="B260" s="100" t="s">
        <v>7</v>
      </c>
      <c r="C260" s="101" t="s">
        <v>9</v>
      </c>
      <c r="D260" s="123" t="s">
        <v>320</v>
      </c>
      <c r="E260" s="186" t="s">
        <v>315</v>
      </c>
      <c r="F260" s="187"/>
      <c r="G260" s="128" t="s">
        <v>115</v>
      </c>
      <c r="H260" s="96">
        <v>50000</v>
      </c>
      <c r="I260" s="102">
        <v>0</v>
      </c>
      <c r="J260" s="103">
        <v>50000</v>
      </c>
      <c r="K260" s="117" t="str">
        <f t="shared" si="4"/>
        <v>70005035200099999240</v>
      </c>
      <c r="L260" s="106" t="s">
        <v>385</v>
      </c>
    </row>
    <row r="261" spans="1:12" s="84" customFormat="1" x14ac:dyDescent="0.2">
      <c r="A261" s="79" t="s">
        <v>116</v>
      </c>
      <c r="B261" s="78" t="s">
        <v>7</v>
      </c>
      <c r="C261" s="120" t="s">
        <v>9</v>
      </c>
      <c r="D261" s="124" t="s">
        <v>320</v>
      </c>
      <c r="E261" s="195" t="s">
        <v>315</v>
      </c>
      <c r="F261" s="196"/>
      <c r="G261" s="121" t="s">
        <v>117</v>
      </c>
      <c r="H261" s="80">
        <v>50000</v>
      </c>
      <c r="I261" s="81">
        <v>0</v>
      </c>
      <c r="J261" s="82">
        <f>IF(IF(H261="",0,H261)=0,0,(IF(H261&gt;0,IF(I261&gt;H261,0,H261-I261),IF(I261&gt;H261,H261-I261,0))))</f>
        <v>50000</v>
      </c>
      <c r="K261" s="117" t="str">
        <f t="shared" si="4"/>
        <v>70005035200099999244</v>
      </c>
      <c r="L261" s="83" t="str">
        <f>C261 &amp; D261 &amp;E261 &amp; F261 &amp; G261</f>
        <v>70005035200099999244</v>
      </c>
    </row>
    <row r="262" spans="1:12" ht="22.5" x14ac:dyDescent="0.2">
      <c r="A262" s="99" t="s">
        <v>386</v>
      </c>
      <c r="B262" s="100" t="s">
        <v>7</v>
      </c>
      <c r="C262" s="101" t="s">
        <v>9</v>
      </c>
      <c r="D262" s="123" t="s">
        <v>388</v>
      </c>
      <c r="E262" s="186" t="s">
        <v>96</v>
      </c>
      <c r="F262" s="187"/>
      <c r="G262" s="128" t="s">
        <v>97</v>
      </c>
      <c r="H262" s="96">
        <v>2365200</v>
      </c>
      <c r="I262" s="102">
        <v>0</v>
      </c>
      <c r="J262" s="103">
        <v>2365200</v>
      </c>
      <c r="K262" s="117" t="str">
        <f t="shared" si="4"/>
        <v>70005050000000000000</v>
      </c>
      <c r="L262" s="106" t="s">
        <v>387</v>
      </c>
    </row>
    <row r="263" spans="1:12" ht="33.75" x14ac:dyDescent="0.2">
      <c r="A263" s="99" t="s">
        <v>287</v>
      </c>
      <c r="B263" s="100" t="s">
        <v>7</v>
      </c>
      <c r="C263" s="101" t="s">
        <v>9</v>
      </c>
      <c r="D263" s="123" t="s">
        <v>388</v>
      </c>
      <c r="E263" s="186" t="s">
        <v>289</v>
      </c>
      <c r="F263" s="187"/>
      <c r="G263" s="128" t="s">
        <v>97</v>
      </c>
      <c r="H263" s="96">
        <v>2365200</v>
      </c>
      <c r="I263" s="102">
        <v>0</v>
      </c>
      <c r="J263" s="103">
        <v>2365200</v>
      </c>
      <c r="K263" s="117" t="str">
        <f t="shared" si="4"/>
        <v>70005054600000000000</v>
      </c>
      <c r="L263" s="106" t="s">
        <v>389</v>
      </c>
    </row>
    <row r="264" spans="1:12" ht="22.5" x14ac:dyDescent="0.2">
      <c r="A264" s="99" t="s">
        <v>302</v>
      </c>
      <c r="B264" s="100" t="s">
        <v>7</v>
      </c>
      <c r="C264" s="101" t="s">
        <v>9</v>
      </c>
      <c r="D264" s="123" t="s">
        <v>388</v>
      </c>
      <c r="E264" s="186" t="s">
        <v>304</v>
      </c>
      <c r="F264" s="187"/>
      <c r="G264" s="128" t="s">
        <v>97</v>
      </c>
      <c r="H264" s="96">
        <v>2365200</v>
      </c>
      <c r="I264" s="102">
        <v>0</v>
      </c>
      <c r="J264" s="103">
        <v>2365200</v>
      </c>
      <c r="K264" s="117" t="str">
        <f t="shared" si="4"/>
        <v>70005054620000000000</v>
      </c>
      <c r="L264" s="106" t="s">
        <v>390</v>
      </c>
    </row>
    <row r="265" spans="1:12" ht="67.5" x14ac:dyDescent="0.2">
      <c r="A265" s="99" t="s">
        <v>391</v>
      </c>
      <c r="B265" s="100" t="s">
        <v>7</v>
      </c>
      <c r="C265" s="101" t="s">
        <v>9</v>
      </c>
      <c r="D265" s="123" t="s">
        <v>388</v>
      </c>
      <c r="E265" s="186" t="s">
        <v>393</v>
      </c>
      <c r="F265" s="187"/>
      <c r="G265" s="128" t="s">
        <v>97</v>
      </c>
      <c r="H265" s="96">
        <v>2365200</v>
      </c>
      <c r="I265" s="102">
        <v>0</v>
      </c>
      <c r="J265" s="103">
        <v>2365200</v>
      </c>
      <c r="K265" s="117" t="str">
        <f t="shared" si="4"/>
        <v>70005054620099999000</v>
      </c>
      <c r="L265" s="106" t="s">
        <v>392</v>
      </c>
    </row>
    <row r="266" spans="1:12" ht="22.5" x14ac:dyDescent="0.2">
      <c r="A266" s="99" t="s">
        <v>111</v>
      </c>
      <c r="B266" s="100" t="s">
        <v>7</v>
      </c>
      <c r="C266" s="101" t="s">
        <v>9</v>
      </c>
      <c r="D266" s="123" t="s">
        <v>388</v>
      </c>
      <c r="E266" s="186" t="s">
        <v>393</v>
      </c>
      <c r="F266" s="187"/>
      <c r="G266" s="128" t="s">
        <v>7</v>
      </c>
      <c r="H266" s="96">
        <v>2365200</v>
      </c>
      <c r="I266" s="102">
        <v>0</v>
      </c>
      <c r="J266" s="103">
        <v>2365200</v>
      </c>
      <c r="K266" s="117" t="str">
        <f t="shared" si="4"/>
        <v>70005054620099999200</v>
      </c>
      <c r="L266" s="106" t="s">
        <v>394</v>
      </c>
    </row>
    <row r="267" spans="1:12" ht="22.5" x14ac:dyDescent="0.2">
      <c r="A267" s="99" t="s">
        <v>113</v>
      </c>
      <c r="B267" s="100" t="s">
        <v>7</v>
      </c>
      <c r="C267" s="101" t="s">
        <v>9</v>
      </c>
      <c r="D267" s="123" t="s">
        <v>388</v>
      </c>
      <c r="E267" s="186" t="s">
        <v>393</v>
      </c>
      <c r="F267" s="187"/>
      <c r="G267" s="128" t="s">
        <v>115</v>
      </c>
      <c r="H267" s="96">
        <v>2365200</v>
      </c>
      <c r="I267" s="102">
        <v>0</v>
      </c>
      <c r="J267" s="103">
        <v>2365200</v>
      </c>
      <c r="K267" s="117" t="str">
        <f t="shared" si="4"/>
        <v>70005054620099999240</v>
      </c>
      <c r="L267" s="106" t="s">
        <v>395</v>
      </c>
    </row>
    <row r="268" spans="1:12" s="84" customFormat="1" x14ac:dyDescent="0.2">
      <c r="A268" s="79" t="s">
        <v>116</v>
      </c>
      <c r="B268" s="78" t="s">
        <v>7</v>
      </c>
      <c r="C268" s="120" t="s">
        <v>9</v>
      </c>
      <c r="D268" s="124" t="s">
        <v>388</v>
      </c>
      <c r="E268" s="195" t="s">
        <v>393</v>
      </c>
      <c r="F268" s="196"/>
      <c r="G268" s="121" t="s">
        <v>117</v>
      </c>
      <c r="H268" s="80">
        <v>2365200</v>
      </c>
      <c r="I268" s="81">
        <v>0</v>
      </c>
      <c r="J268" s="82">
        <f>IF(IF(H268="",0,H268)=0,0,(IF(H268&gt;0,IF(I268&gt;H268,0,H268-I268),IF(I268&gt;H268,H268-I268,0))))</f>
        <v>2365200</v>
      </c>
      <c r="K268" s="117" t="str">
        <f t="shared" si="4"/>
        <v>70005054620099999244</v>
      </c>
      <c r="L268" s="83" t="str">
        <f>C268 &amp; D268 &amp;E268 &amp; F268 &amp; G268</f>
        <v>70005054620099999244</v>
      </c>
    </row>
    <row r="269" spans="1:12" x14ac:dyDescent="0.2">
      <c r="A269" s="99" t="s">
        <v>396</v>
      </c>
      <c r="B269" s="100" t="s">
        <v>7</v>
      </c>
      <c r="C269" s="101" t="s">
        <v>9</v>
      </c>
      <c r="D269" s="123" t="s">
        <v>398</v>
      </c>
      <c r="E269" s="186" t="s">
        <v>96</v>
      </c>
      <c r="F269" s="187"/>
      <c r="G269" s="128" t="s">
        <v>97</v>
      </c>
      <c r="H269" s="96">
        <v>20000</v>
      </c>
      <c r="I269" s="102">
        <v>0</v>
      </c>
      <c r="J269" s="103">
        <v>20000</v>
      </c>
      <c r="K269" s="117" t="str">
        <f t="shared" si="4"/>
        <v>70007000000000000000</v>
      </c>
      <c r="L269" s="106" t="s">
        <v>397</v>
      </c>
    </row>
    <row r="270" spans="1:12" x14ac:dyDescent="0.2">
      <c r="A270" s="99" t="s">
        <v>399</v>
      </c>
      <c r="B270" s="100" t="s">
        <v>7</v>
      </c>
      <c r="C270" s="101" t="s">
        <v>9</v>
      </c>
      <c r="D270" s="123" t="s">
        <v>401</v>
      </c>
      <c r="E270" s="186" t="s">
        <v>96</v>
      </c>
      <c r="F270" s="187"/>
      <c r="G270" s="128" t="s">
        <v>97</v>
      </c>
      <c r="H270" s="96">
        <v>20000</v>
      </c>
      <c r="I270" s="102">
        <v>0</v>
      </c>
      <c r="J270" s="103">
        <v>20000</v>
      </c>
      <c r="K270" s="117" t="str">
        <f t="shared" si="4"/>
        <v>70007070000000000000</v>
      </c>
      <c r="L270" s="106" t="s">
        <v>400</v>
      </c>
    </row>
    <row r="271" spans="1:12" ht="33.75" x14ac:dyDescent="0.2">
      <c r="A271" s="99" t="s">
        <v>402</v>
      </c>
      <c r="B271" s="100" t="s">
        <v>7</v>
      </c>
      <c r="C271" s="101" t="s">
        <v>9</v>
      </c>
      <c r="D271" s="123" t="s">
        <v>401</v>
      </c>
      <c r="E271" s="186" t="s">
        <v>404</v>
      </c>
      <c r="F271" s="187"/>
      <c r="G271" s="128" t="s">
        <v>97</v>
      </c>
      <c r="H271" s="96">
        <v>20000</v>
      </c>
      <c r="I271" s="102">
        <v>0</v>
      </c>
      <c r="J271" s="103">
        <v>20000</v>
      </c>
      <c r="K271" s="117" t="str">
        <f t="shared" si="4"/>
        <v>70007074800000000000</v>
      </c>
      <c r="L271" s="106" t="s">
        <v>403</v>
      </c>
    </row>
    <row r="272" spans="1:12" ht="22.5" x14ac:dyDescent="0.2">
      <c r="A272" s="99" t="s">
        <v>405</v>
      </c>
      <c r="B272" s="100" t="s">
        <v>7</v>
      </c>
      <c r="C272" s="101" t="s">
        <v>9</v>
      </c>
      <c r="D272" s="123" t="s">
        <v>401</v>
      </c>
      <c r="E272" s="186" t="s">
        <v>407</v>
      </c>
      <c r="F272" s="187"/>
      <c r="G272" s="128" t="s">
        <v>97</v>
      </c>
      <c r="H272" s="96">
        <v>20000</v>
      </c>
      <c r="I272" s="102">
        <v>0</v>
      </c>
      <c r="J272" s="103">
        <v>20000</v>
      </c>
      <c r="K272" s="117" t="str">
        <f t="shared" si="4"/>
        <v>70007074810000000000</v>
      </c>
      <c r="L272" s="106" t="s">
        <v>406</v>
      </c>
    </row>
    <row r="273" spans="1:12" ht="56.25" x14ac:dyDescent="0.2">
      <c r="A273" s="99" t="s">
        <v>408</v>
      </c>
      <c r="B273" s="100" t="s">
        <v>7</v>
      </c>
      <c r="C273" s="101" t="s">
        <v>9</v>
      </c>
      <c r="D273" s="123" t="s">
        <v>401</v>
      </c>
      <c r="E273" s="186" t="s">
        <v>410</v>
      </c>
      <c r="F273" s="187"/>
      <c r="G273" s="128" t="s">
        <v>97</v>
      </c>
      <c r="H273" s="96">
        <v>20000</v>
      </c>
      <c r="I273" s="102">
        <v>0</v>
      </c>
      <c r="J273" s="103">
        <v>20000</v>
      </c>
      <c r="K273" s="117" t="str">
        <f t="shared" si="4"/>
        <v>70007074810099999000</v>
      </c>
      <c r="L273" s="106" t="s">
        <v>409</v>
      </c>
    </row>
    <row r="274" spans="1:12" ht="22.5" x14ac:dyDescent="0.2">
      <c r="A274" s="99" t="s">
        <v>111</v>
      </c>
      <c r="B274" s="100" t="s">
        <v>7</v>
      </c>
      <c r="C274" s="101" t="s">
        <v>9</v>
      </c>
      <c r="D274" s="123" t="s">
        <v>401</v>
      </c>
      <c r="E274" s="186" t="s">
        <v>410</v>
      </c>
      <c r="F274" s="187"/>
      <c r="G274" s="128" t="s">
        <v>7</v>
      </c>
      <c r="H274" s="96">
        <v>20000</v>
      </c>
      <c r="I274" s="102">
        <v>0</v>
      </c>
      <c r="J274" s="103">
        <v>20000</v>
      </c>
      <c r="K274" s="117" t="str">
        <f t="shared" si="4"/>
        <v>70007074810099999200</v>
      </c>
      <c r="L274" s="106" t="s">
        <v>411</v>
      </c>
    </row>
    <row r="275" spans="1:12" ht="22.5" x14ac:dyDescent="0.2">
      <c r="A275" s="99" t="s">
        <v>113</v>
      </c>
      <c r="B275" s="100" t="s">
        <v>7</v>
      </c>
      <c r="C275" s="101" t="s">
        <v>9</v>
      </c>
      <c r="D275" s="123" t="s">
        <v>401</v>
      </c>
      <c r="E275" s="186" t="s">
        <v>410</v>
      </c>
      <c r="F275" s="187"/>
      <c r="G275" s="128" t="s">
        <v>115</v>
      </c>
      <c r="H275" s="96">
        <v>20000</v>
      </c>
      <c r="I275" s="102">
        <v>0</v>
      </c>
      <c r="J275" s="103">
        <v>20000</v>
      </c>
      <c r="K275" s="117" t="str">
        <f t="shared" si="4"/>
        <v>70007074810099999240</v>
      </c>
      <c r="L275" s="106" t="s">
        <v>412</v>
      </c>
    </row>
    <row r="276" spans="1:12" s="84" customFormat="1" x14ac:dyDescent="0.2">
      <c r="A276" s="79" t="s">
        <v>116</v>
      </c>
      <c r="B276" s="78" t="s">
        <v>7</v>
      </c>
      <c r="C276" s="120" t="s">
        <v>9</v>
      </c>
      <c r="D276" s="124" t="s">
        <v>401</v>
      </c>
      <c r="E276" s="195" t="s">
        <v>410</v>
      </c>
      <c r="F276" s="196"/>
      <c r="G276" s="121" t="s">
        <v>117</v>
      </c>
      <c r="H276" s="80">
        <v>20000</v>
      </c>
      <c r="I276" s="81">
        <v>0</v>
      </c>
      <c r="J276" s="82">
        <f>IF(IF(H276="",0,H276)=0,0,(IF(H276&gt;0,IF(I276&gt;H276,0,H276-I276),IF(I276&gt;H276,H276-I276,0))))</f>
        <v>20000</v>
      </c>
      <c r="K276" s="117" t="str">
        <f t="shared" si="4"/>
        <v>70007074810099999244</v>
      </c>
      <c r="L276" s="83" t="str">
        <f>C276 &amp; D276 &amp;E276 &amp; F276 &amp; G276</f>
        <v>70007074810099999244</v>
      </c>
    </row>
    <row r="277" spans="1:12" x14ac:dyDescent="0.2">
      <c r="A277" s="99" t="s">
        <v>413</v>
      </c>
      <c r="B277" s="100" t="s">
        <v>7</v>
      </c>
      <c r="C277" s="101" t="s">
        <v>9</v>
      </c>
      <c r="D277" s="123" t="s">
        <v>415</v>
      </c>
      <c r="E277" s="186" t="s">
        <v>96</v>
      </c>
      <c r="F277" s="187"/>
      <c r="G277" s="128" t="s">
        <v>97</v>
      </c>
      <c r="H277" s="96">
        <v>200000</v>
      </c>
      <c r="I277" s="102">
        <v>6890</v>
      </c>
      <c r="J277" s="103">
        <v>193110</v>
      </c>
      <c r="K277" s="117" t="str">
        <f t="shared" si="4"/>
        <v>70008000000000000000</v>
      </c>
      <c r="L277" s="106" t="s">
        <v>414</v>
      </c>
    </row>
    <row r="278" spans="1:12" x14ac:dyDescent="0.2">
      <c r="A278" s="99" t="s">
        <v>416</v>
      </c>
      <c r="B278" s="100" t="s">
        <v>7</v>
      </c>
      <c r="C278" s="101" t="s">
        <v>9</v>
      </c>
      <c r="D278" s="123" t="s">
        <v>418</v>
      </c>
      <c r="E278" s="186" t="s">
        <v>96</v>
      </c>
      <c r="F278" s="187"/>
      <c r="G278" s="128" t="s">
        <v>97</v>
      </c>
      <c r="H278" s="96">
        <v>200000</v>
      </c>
      <c r="I278" s="102">
        <v>6890</v>
      </c>
      <c r="J278" s="103">
        <v>193110</v>
      </c>
      <c r="K278" s="117" t="str">
        <f t="shared" si="4"/>
        <v>70008010000000000000</v>
      </c>
      <c r="L278" s="106" t="s">
        <v>417</v>
      </c>
    </row>
    <row r="279" spans="1:12" ht="33.75" x14ac:dyDescent="0.2">
      <c r="A279" s="99" t="s">
        <v>402</v>
      </c>
      <c r="B279" s="100" t="s">
        <v>7</v>
      </c>
      <c r="C279" s="101" t="s">
        <v>9</v>
      </c>
      <c r="D279" s="123" t="s">
        <v>418</v>
      </c>
      <c r="E279" s="186" t="s">
        <v>404</v>
      </c>
      <c r="F279" s="187"/>
      <c r="G279" s="128" t="s">
        <v>97</v>
      </c>
      <c r="H279" s="96">
        <v>200000</v>
      </c>
      <c r="I279" s="102">
        <v>6890</v>
      </c>
      <c r="J279" s="103">
        <v>193110</v>
      </c>
      <c r="K279" s="117" t="str">
        <f t="shared" si="4"/>
        <v>70008014800000000000</v>
      </c>
      <c r="L279" s="106" t="s">
        <v>419</v>
      </c>
    </row>
    <row r="280" spans="1:12" ht="22.5" x14ac:dyDescent="0.2">
      <c r="A280" s="99" t="s">
        <v>420</v>
      </c>
      <c r="B280" s="100" t="s">
        <v>7</v>
      </c>
      <c r="C280" s="101" t="s">
        <v>9</v>
      </c>
      <c r="D280" s="123" t="s">
        <v>418</v>
      </c>
      <c r="E280" s="186" t="s">
        <v>422</v>
      </c>
      <c r="F280" s="187"/>
      <c r="G280" s="128" t="s">
        <v>97</v>
      </c>
      <c r="H280" s="96">
        <v>200000</v>
      </c>
      <c r="I280" s="102">
        <v>6890</v>
      </c>
      <c r="J280" s="103">
        <v>193110</v>
      </c>
      <c r="K280" s="117" t="str">
        <f t="shared" si="4"/>
        <v>70008014820000000000</v>
      </c>
      <c r="L280" s="106" t="s">
        <v>421</v>
      </c>
    </row>
    <row r="281" spans="1:12" ht="56.25" x14ac:dyDescent="0.2">
      <c r="A281" s="99" t="s">
        <v>423</v>
      </c>
      <c r="B281" s="100" t="s">
        <v>7</v>
      </c>
      <c r="C281" s="101" t="s">
        <v>9</v>
      </c>
      <c r="D281" s="123" t="s">
        <v>418</v>
      </c>
      <c r="E281" s="186" t="s">
        <v>425</v>
      </c>
      <c r="F281" s="187"/>
      <c r="G281" s="128" t="s">
        <v>97</v>
      </c>
      <c r="H281" s="96">
        <v>200000</v>
      </c>
      <c r="I281" s="102">
        <v>6890</v>
      </c>
      <c r="J281" s="103">
        <v>193110</v>
      </c>
      <c r="K281" s="117" t="str">
        <f t="shared" si="4"/>
        <v>70008014820099999000</v>
      </c>
      <c r="L281" s="106" t="s">
        <v>424</v>
      </c>
    </row>
    <row r="282" spans="1:12" ht="22.5" x14ac:dyDescent="0.2">
      <c r="A282" s="99" t="s">
        <v>111</v>
      </c>
      <c r="B282" s="100" t="s">
        <v>7</v>
      </c>
      <c r="C282" s="101" t="s">
        <v>9</v>
      </c>
      <c r="D282" s="123" t="s">
        <v>418</v>
      </c>
      <c r="E282" s="186" t="s">
        <v>425</v>
      </c>
      <c r="F282" s="187"/>
      <c r="G282" s="128" t="s">
        <v>7</v>
      </c>
      <c r="H282" s="96">
        <v>200000</v>
      </c>
      <c r="I282" s="102">
        <v>6890</v>
      </c>
      <c r="J282" s="103">
        <v>193110</v>
      </c>
      <c r="K282" s="117" t="str">
        <f t="shared" si="4"/>
        <v>70008014820099999200</v>
      </c>
      <c r="L282" s="106" t="s">
        <v>426</v>
      </c>
    </row>
    <row r="283" spans="1:12" ht="22.5" x14ac:dyDescent="0.2">
      <c r="A283" s="99" t="s">
        <v>113</v>
      </c>
      <c r="B283" s="100" t="s">
        <v>7</v>
      </c>
      <c r="C283" s="101" t="s">
        <v>9</v>
      </c>
      <c r="D283" s="123" t="s">
        <v>418</v>
      </c>
      <c r="E283" s="186" t="s">
        <v>425</v>
      </c>
      <c r="F283" s="187"/>
      <c r="G283" s="128" t="s">
        <v>115</v>
      </c>
      <c r="H283" s="96">
        <v>200000</v>
      </c>
      <c r="I283" s="102">
        <v>6890</v>
      </c>
      <c r="J283" s="103">
        <v>193110</v>
      </c>
      <c r="K283" s="117" t="str">
        <f t="shared" ref="K283:K309" si="5">C283 &amp; D283 &amp;E283 &amp; F283 &amp; G283</f>
        <v>70008014820099999240</v>
      </c>
      <c r="L283" s="106" t="s">
        <v>427</v>
      </c>
    </row>
    <row r="284" spans="1:12" s="84" customFormat="1" x14ac:dyDescent="0.2">
      <c r="A284" s="79" t="s">
        <v>116</v>
      </c>
      <c r="B284" s="78" t="s">
        <v>7</v>
      </c>
      <c r="C284" s="120" t="s">
        <v>9</v>
      </c>
      <c r="D284" s="124" t="s">
        <v>418</v>
      </c>
      <c r="E284" s="195" t="s">
        <v>425</v>
      </c>
      <c r="F284" s="196"/>
      <c r="G284" s="121" t="s">
        <v>117</v>
      </c>
      <c r="H284" s="80">
        <v>200000</v>
      </c>
      <c r="I284" s="81">
        <v>6890</v>
      </c>
      <c r="J284" s="82">
        <f>IF(IF(H284="",0,H284)=0,0,(IF(H284&gt;0,IF(I284&gt;H284,0,H284-I284),IF(I284&gt;H284,H284-I284,0))))</f>
        <v>193110</v>
      </c>
      <c r="K284" s="117" t="str">
        <f t="shared" si="5"/>
        <v>70008014820099999244</v>
      </c>
      <c r="L284" s="83" t="str">
        <f>C284 &amp; D284 &amp;E284 &amp; F284 &amp; G284</f>
        <v>70008014820099999244</v>
      </c>
    </row>
    <row r="285" spans="1:12" x14ac:dyDescent="0.2">
      <c r="A285" s="99" t="s">
        <v>428</v>
      </c>
      <c r="B285" s="100" t="s">
        <v>7</v>
      </c>
      <c r="C285" s="101" t="s">
        <v>9</v>
      </c>
      <c r="D285" s="123" t="s">
        <v>430</v>
      </c>
      <c r="E285" s="186" t="s">
        <v>96</v>
      </c>
      <c r="F285" s="187"/>
      <c r="G285" s="128" t="s">
        <v>97</v>
      </c>
      <c r="H285" s="96">
        <v>142444</v>
      </c>
      <c r="I285" s="102">
        <v>23740.26</v>
      </c>
      <c r="J285" s="103">
        <v>118703.74</v>
      </c>
      <c r="K285" s="117" t="str">
        <f t="shared" si="5"/>
        <v>70010000000000000000</v>
      </c>
      <c r="L285" s="106" t="s">
        <v>429</v>
      </c>
    </row>
    <row r="286" spans="1:12" x14ac:dyDescent="0.2">
      <c r="A286" s="99" t="s">
        <v>431</v>
      </c>
      <c r="B286" s="100" t="s">
        <v>7</v>
      </c>
      <c r="C286" s="101" t="s">
        <v>9</v>
      </c>
      <c r="D286" s="123" t="s">
        <v>433</v>
      </c>
      <c r="E286" s="186" t="s">
        <v>96</v>
      </c>
      <c r="F286" s="187"/>
      <c r="G286" s="128" t="s">
        <v>97</v>
      </c>
      <c r="H286" s="96">
        <v>142444</v>
      </c>
      <c r="I286" s="102">
        <v>23740.26</v>
      </c>
      <c r="J286" s="103">
        <v>118703.74</v>
      </c>
      <c r="K286" s="117" t="str">
        <f t="shared" si="5"/>
        <v>70010010000000000000</v>
      </c>
      <c r="L286" s="106" t="s">
        <v>432</v>
      </c>
    </row>
    <row r="287" spans="1:12" ht="33.75" x14ac:dyDescent="0.2">
      <c r="A287" s="99" t="s">
        <v>105</v>
      </c>
      <c r="B287" s="100" t="s">
        <v>7</v>
      </c>
      <c r="C287" s="101" t="s">
        <v>9</v>
      </c>
      <c r="D287" s="123" t="s">
        <v>433</v>
      </c>
      <c r="E287" s="186" t="s">
        <v>107</v>
      </c>
      <c r="F287" s="187"/>
      <c r="G287" s="128" t="s">
        <v>97</v>
      </c>
      <c r="H287" s="96">
        <v>142444</v>
      </c>
      <c r="I287" s="102">
        <v>23740.26</v>
      </c>
      <c r="J287" s="103">
        <v>118703.74</v>
      </c>
      <c r="K287" s="117" t="str">
        <f t="shared" si="5"/>
        <v>70010014100000000000</v>
      </c>
      <c r="L287" s="106" t="s">
        <v>434</v>
      </c>
    </row>
    <row r="288" spans="1:12" ht="22.5" x14ac:dyDescent="0.2">
      <c r="A288" s="99" t="s">
        <v>435</v>
      </c>
      <c r="B288" s="100" t="s">
        <v>7</v>
      </c>
      <c r="C288" s="101" t="s">
        <v>9</v>
      </c>
      <c r="D288" s="123" t="s">
        <v>433</v>
      </c>
      <c r="E288" s="186" t="s">
        <v>437</v>
      </c>
      <c r="F288" s="187"/>
      <c r="G288" s="128" t="s">
        <v>97</v>
      </c>
      <c r="H288" s="96">
        <v>142444</v>
      </c>
      <c r="I288" s="102">
        <v>23740.26</v>
      </c>
      <c r="J288" s="103">
        <v>118703.74</v>
      </c>
      <c r="K288" s="117" t="str">
        <f t="shared" si="5"/>
        <v>70010014100012000000</v>
      </c>
      <c r="L288" s="106" t="s">
        <v>436</v>
      </c>
    </row>
    <row r="289" spans="1:12" x14ac:dyDescent="0.2">
      <c r="A289" s="99" t="s">
        <v>160</v>
      </c>
      <c r="B289" s="100" t="s">
        <v>7</v>
      </c>
      <c r="C289" s="101" t="s">
        <v>9</v>
      </c>
      <c r="D289" s="123" t="s">
        <v>433</v>
      </c>
      <c r="E289" s="186" t="s">
        <v>437</v>
      </c>
      <c r="F289" s="187"/>
      <c r="G289" s="128" t="s">
        <v>162</v>
      </c>
      <c r="H289" s="96">
        <v>142444</v>
      </c>
      <c r="I289" s="102">
        <v>23740.26</v>
      </c>
      <c r="J289" s="103">
        <v>118703.74</v>
      </c>
      <c r="K289" s="117" t="str">
        <f t="shared" si="5"/>
        <v>70010014100012000300</v>
      </c>
      <c r="L289" s="106" t="s">
        <v>438</v>
      </c>
    </row>
    <row r="290" spans="1:12" x14ac:dyDescent="0.2">
      <c r="A290" s="99" t="s">
        <v>439</v>
      </c>
      <c r="B290" s="100" t="s">
        <v>7</v>
      </c>
      <c r="C290" s="101" t="s">
        <v>9</v>
      </c>
      <c r="D290" s="123" t="s">
        <v>433</v>
      </c>
      <c r="E290" s="186" t="s">
        <v>437</v>
      </c>
      <c r="F290" s="187"/>
      <c r="G290" s="128" t="s">
        <v>441</v>
      </c>
      <c r="H290" s="96">
        <v>142444</v>
      </c>
      <c r="I290" s="102">
        <v>23740.26</v>
      </c>
      <c r="J290" s="103">
        <v>118703.74</v>
      </c>
      <c r="K290" s="117" t="str">
        <f t="shared" si="5"/>
        <v>70010014100012000310</v>
      </c>
      <c r="L290" s="106" t="s">
        <v>440</v>
      </c>
    </row>
    <row r="291" spans="1:12" s="84" customFormat="1" x14ac:dyDescent="0.2">
      <c r="A291" s="79" t="s">
        <v>442</v>
      </c>
      <c r="B291" s="78" t="s">
        <v>7</v>
      </c>
      <c r="C291" s="120" t="s">
        <v>9</v>
      </c>
      <c r="D291" s="124" t="s">
        <v>433</v>
      </c>
      <c r="E291" s="195" t="s">
        <v>437</v>
      </c>
      <c r="F291" s="196"/>
      <c r="G291" s="121" t="s">
        <v>443</v>
      </c>
      <c r="H291" s="80">
        <v>142444</v>
      </c>
      <c r="I291" s="81">
        <v>23740.26</v>
      </c>
      <c r="J291" s="82">
        <f>IF(IF(H291="",0,H291)=0,0,(IF(H291&gt;0,IF(I291&gt;H291,0,H291-I291),IF(I291&gt;H291,H291-I291,0))))</f>
        <v>118703.74</v>
      </c>
      <c r="K291" s="117" t="str">
        <f t="shared" si="5"/>
        <v>70010014100012000312</v>
      </c>
      <c r="L291" s="83" t="str">
        <f>C291 &amp; D291 &amp;E291 &amp; F291 &amp; G291</f>
        <v>70010014100012000312</v>
      </c>
    </row>
    <row r="292" spans="1:12" x14ac:dyDescent="0.2">
      <c r="A292" s="99" t="s">
        <v>444</v>
      </c>
      <c r="B292" s="100" t="s">
        <v>7</v>
      </c>
      <c r="C292" s="101" t="s">
        <v>9</v>
      </c>
      <c r="D292" s="123" t="s">
        <v>446</v>
      </c>
      <c r="E292" s="186" t="s">
        <v>96</v>
      </c>
      <c r="F292" s="187"/>
      <c r="G292" s="128" t="s">
        <v>97</v>
      </c>
      <c r="H292" s="96">
        <v>255000</v>
      </c>
      <c r="I292" s="102">
        <v>3816</v>
      </c>
      <c r="J292" s="103">
        <v>251184</v>
      </c>
      <c r="K292" s="117" t="str">
        <f t="shared" si="5"/>
        <v>70011000000000000000</v>
      </c>
      <c r="L292" s="106" t="s">
        <v>445</v>
      </c>
    </row>
    <row r="293" spans="1:12" x14ac:dyDescent="0.2">
      <c r="A293" s="99" t="s">
        <v>447</v>
      </c>
      <c r="B293" s="100" t="s">
        <v>7</v>
      </c>
      <c r="C293" s="101" t="s">
        <v>9</v>
      </c>
      <c r="D293" s="123" t="s">
        <v>449</v>
      </c>
      <c r="E293" s="186" t="s">
        <v>96</v>
      </c>
      <c r="F293" s="187"/>
      <c r="G293" s="128" t="s">
        <v>97</v>
      </c>
      <c r="H293" s="96">
        <v>255000</v>
      </c>
      <c r="I293" s="102">
        <v>3816</v>
      </c>
      <c r="J293" s="103">
        <v>251184</v>
      </c>
      <c r="K293" s="117" t="str">
        <f t="shared" si="5"/>
        <v>70011020000000000000</v>
      </c>
      <c r="L293" s="106" t="s">
        <v>448</v>
      </c>
    </row>
    <row r="294" spans="1:12" ht="22.5" x14ac:dyDescent="0.2">
      <c r="A294" s="99" t="s">
        <v>450</v>
      </c>
      <c r="B294" s="100" t="s">
        <v>7</v>
      </c>
      <c r="C294" s="101" t="s">
        <v>9</v>
      </c>
      <c r="D294" s="123" t="s">
        <v>449</v>
      </c>
      <c r="E294" s="186" t="s">
        <v>452</v>
      </c>
      <c r="F294" s="187"/>
      <c r="G294" s="128" t="s">
        <v>97</v>
      </c>
      <c r="H294" s="96">
        <v>255000</v>
      </c>
      <c r="I294" s="102">
        <v>3816</v>
      </c>
      <c r="J294" s="103">
        <v>251184</v>
      </c>
      <c r="K294" s="117" t="str">
        <f t="shared" si="5"/>
        <v>70011024900000000000</v>
      </c>
      <c r="L294" s="106" t="s">
        <v>451</v>
      </c>
    </row>
    <row r="295" spans="1:12" ht="33.75" x14ac:dyDescent="0.2">
      <c r="A295" s="99" t="s">
        <v>453</v>
      </c>
      <c r="B295" s="100" t="s">
        <v>7</v>
      </c>
      <c r="C295" s="101" t="s">
        <v>9</v>
      </c>
      <c r="D295" s="123" t="s">
        <v>449</v>
      </c>
      <c r="E295" s="186" t="s">
        <v>455</v>
      </c>
      <c r="F295" s="187"/>
      <c r="G295" s="128" t="s">
        <v>97</v>
      </c>
      <c r="H295" s="96">
        <v>255000</v>
      </c>
      <c r="I295" s="102">
        <v>3816</v>
      </c>
      <c r="J295" s="103">
        <v>251184</v>
      </c>
      <c r="K295" s="117" t="str">
        <f t="shared" si="5"/>
        <v>70011024900099999000</v>
      </c>
      <c r="L295" s="106" t="s">
        <v>454</v>
      </c>
    </row>
    <row r="296" spans="1:12" ht="22.5" x14ac:dyDescent="0.2">
      <c r="A296" s="99" t="s">
        <v>111</v>
      </c>
      <c r="B296" s="100" t="s">
        <v>7</v>
      </c>
      <c r="C296" s="101" t="s">
        <v>9</v>
      </c>
      <c r="D296" s="123" t="s">
        <v>449</v>
      </c>
      <c r="E296" s="186" t="s">
        <v>455</v>
      </c>
      <c r="F296" s="187"/>
      <c r="G296" s="128" t="s">
        <v>7</v>
      </c>
      <c r="H296" s="96">
        <v>235000</v>
      </c>
      <c r="I296" s="102">
        <v>816</v>
      </c>
      <c r="J296" s="103">
        <v>234184</v>
      </c>
      <c r="K296" s="117" t="str">
        <f t="shared" si="5"/>
        <v>70011024900099999200</v>
      </c>
      <c r="L296" s="106" t="s">
        <v>456</v>
      </c>
    </row>
    <row r="297" spans="1:12" ht="22.5" x14ac:dyDescent="0.2">
      <c r="A297" s="99" t="s">
        <v>113</v>
      </c>
      <c r="B297" s="100" t="s">
        <v>7</v>
      </c>
      <c r="C297" s="101" t="s">
        <v>9</v>
      </c>
      <c r="D297" s="123" t="s">
        <v>449</v>
      </c>
      <c r="E297" s="186" t="s">
        <v>455</v>
      </c>
      <c r="F297" s="187"/>
      <c r="G297" s="128" t="s">
        <v>115</v>
      </c>
      <c r="H297" s="96">
        <v>235000</v>
      </c>
      <c r="I297" s="102">
        <v>816</v>
      </c>
      <c r="J297" s="103">
        <v>234184</v>
      </c>
      <c r="K297" s="117" t="str">
        <f t="shared" si="5"/>
        <v>70011024900099999240</v>
      </c>
      <c r="L297" s="106" t="s">
        <v>457</v>
      </c>
    </row>
    <row r="298" spans="1:12" s="84" customFormat="1" x14ac:dyDescent="0.2">
      <c r="A298" s="79" t="s">
        <v>116</v>
      </c>
      <c r="B298" s="78" t="s">
        <v>7</v>
      </c>
      <c r="C298" s="120" t="s">
        <v>9</v>
      </c>
      <c r="D298" s="124" t="s">
        <v>449</v>
      </c>
      <c r="E298" s="195" t="s">
        <v>455</v>
      </c>
      <c r="F298" s="196"/>
      <c r="G298" s="121" t="s">
        <v>117</v>
      </c>
      <c r="H298" s="80">
        <v>235000</v>
      </c>
      <c r="I298" s="81">
        <v>816</v>
      </c>
      <c r="J298" s="82">
        <f>IF(IF(H298="",0,H298)=0,0,(IF(H298&gt;0,IF(I298&gt;H298,0,H298-I298),IF(I298&gt;H298,H298-I298,0))))</f>
        <v>234184</v>
      </c>
      <c r="K298" s="117" t="str">
        <f t="shared" si="5"/>
        <v>70011024900099999244</v>
      </c>
      <c r="L298" s="83" t="str">
        <f>C298 &amp; D298 &amp;E298 &amp; F298 &amp; G298</f>
        <v>70011024900099999244</v>
      </c>
    </row>
    <row r="299" spans="1:12" x14ac:dyDescent="0.2">
      <c r="A299" s="99" t="s">
        <v>160</v>
      </c>
      <c r="B299" s="100" t="s">
        <v>7</v>
      </c>
      <c r="C299" s="101" t="s">
        <v>9</v>
      </c>
      <c r="D299" s="123" t="s">
        <v>449</v>
      </c>
      <c r="E299" s="186" t="s">
        <v>455</v>
      </c>
      <c r="F299" s="187"/>
      <c r="G299" s="128" t="s">
        <v>162</v>
      </c>
      <c r="H299" s="96">
        <v>20000</v>
      </c>
      <c r="I299" s="102">
        <v>3000</v>
      </c>
      <c r="J299" s="103">
        <v>17000</v>
      </c>
      <c r="K299" s="117" t="str">
        <f t="shared" si="5"/>
        <v>70011024900099999300</v>
      </c>
      <c r="L299" s="106" t="s">
        <v>458</v>
      </c>
    </row>
    <row r="300" spans="1:12" s="84" customFormat="1" x14ac:dyDescent="0.2">
      <c r="A300" s="79" t="s">
        <v>163</v>
      </c>
      <c r="B300" s="78" t="s">
        <v>7</v>
      </c>
      <c r="C300" s="120" t="s">
        <v>9</v>
      </c>
      <c r="D300" s="124" t="s">
        <v>449</v>
      </c>
      <c r="E300" s="195" t="s">
        <v>455</v>
      </c>
      <c r="F300" s="196"/>
      <c r="G300" s="121" t="s">
        <v>164</v>
      </c>
      <c r="H300" s="80">
        <v>20000</v>
      </c>
      <c r="I300" s="81">
        <v>3000</v>
      </c>
      <c r="J300" s="82">
        <f>IF(IF(H300="",0,H300)=0,0,(IF(H300&gt;0,IF(I300&gt;H300,0,H300-I300),IF(I300&gt;H300,H300-I300,0))))</f>
        <v>17000</v>
      </c>
      <c r="K300" s="117" t="str">
        <f t="shared" si="5"/>
        <v>70011024900099999360</v>
      </c>
      <c r="L300" s="83" t="str">
        <f>C300 &amp; D300 &amp;E300 &amp; F300 &amp; G300</f>
        <v>70011024900099999360</v>
      </c>
    </row>
    <row r="301" spans="1:12" x14ac:dyDescent="0.2">
      <c r="A301" s="99">
        <v>792</v>
      </c>
      <c r="B301" s="100" t="s">
        <v>7</v>
      </c>
      <c r="C301" s="101" t="s">
        <v>65</v>
      </c>
      <c r="D301" s="123" t="s">
        <v>98</v>
      </c>
      <c r="E301" s="186" t="s">
        <v>96</v>
      </c>
      <c r="F301" s="187"/>
      <c r="G301" s="128" t="s">
        <v>97</v>
      </c>
      <c r="H301" s="96">
        <v>70000</v>
      </c>
      <c r="I301" s="102">
        <v>0</v>
      </c>
      <c r="J301" s="103">
        <v>70000</v>
      </c>
      <c r="K301" s="117" t="str">
        <f t="shared" si="5"/>
        <v>79200000000000000000</v>
      </c>
      <c r="L301" s="106" t="s">
        <v>72</v>
      </c>
    </row>
    <row r="302" spans="1:12" x14ac:dyDescent="0.2">
      <c r="A302" s="99" t="s">
        <v>99</v>
      </c>
      <c r="B302" s="100" t="s">
        <v>7</v>
      </c>
      <c r="C302" s="101" t="s">
        <v>65</v>
      </c>
      <c r="D302" s="123" t="s">
        <v>101</v>
      </c>
      <c r="E302" s="186" t="s">
        <v>96</v>
      </c>
      <c r="F302" s="187"/>
      <c r="G302" s="128" t="s">
        <v>97</v>
      </c>
      <c r="H302" s="96">
        <v>70000</v>
      </c>
      <c r="I302" s="102">
        <v>0</v>
      </c>
      <c r="J302" s="103">
        <v>70000</v>
      </c>
      <c r="K302" s="117" t="str">
        <f t="shared" si="5"/>
        <v>79201000000000000000</v>
      </c>
      <c r="L302" s="106" t="s">
        <v>459</v>
      </c>
    </row>
    <row r="303" spans="1:12" x14ac:dyDescent="0.2">
      <c r="A303" s="99" t="s">
        <v>153</v>
      </c>
      <c r="B303" s="100" t="s">
        <v>7</v>
      </c>
      <c r="C303" s="101" t="s">
        <v>65</v>
      </c>
      <c r="D303" s="123" t="s">
        <v>155</v>
      </c>
      <c r="E303" s="186" t="s">
        <v>96</v>
      </c>
      <c r="F303" s="187"/>
      <c r="G303" s="128" t="s">
        <v>97</v>
      </c>
      <c r="H303" s="96">
        <v>70000</v>
      </c>
      <c r="I303" s="102">
        <v>0</v>
      </c>
      <c r="J303" s="103">
        <v>70000</v>
      </c>
      <c r="K303" s="117" t="str">
        <f t="shared" si="5"/>
        <v>79201130000000000000</v>
      </c>
      <c r="L303" s="106" t="s">
        <v>460</v>
      </c>
    </row>
    <row r="304" spans="1:12" ht="22.5" x14ac:dyDescent="0.2">
      <c r="A304" s="99" t="s">
        <v>461</v>
      </c>
      <c r="B304" s="100" t="s">
        <v>7</v>
      </c>
      <c r="C304" s="101" t="s">
        <v>65</v>
      </c>
      <c r="D304" s="123" t="s">
        <v>155</v>
      </c>
      <c r="E304" s="186" t="s">
        <v>463</v>
      </c>
      <c r="F304" s="187"/>
      <c r="G304" s="128" t="s">
        <v>97</v>
      </c>
      <c r="H304" s="96">
        <v>70000</v>
      </c>
      <c r="I304" s="102">
        <v>0</v>
      </c>
      <c r="J304" s="103">
        <v>70000</v>
      </c>
      <c r="K304" s="117" t="str">
        <f t="shared" si="5"/>
        <v>79201135000000000000</v>
      </c>
      <c r="L304" s="106" t="s">
        <v>462</v>
      </c>
    </row>
    <row r="305" spans="1:12" ht="22.5" x14ac:dyDescent="0.2">
      <c r="A305" s="99" t="s">
        <v>464</v>
      </c>
      <c r="B305" s="100" t="s">
        <v>7</v>
      </c>
      <c r="C305" s="101" t="s">
        <v>65</v>
      </c>
      <c r="D305" s="123" t="s">
        <v>155</v>
      </c>
      <c r="E305" s="186" t="s">
        <v>466</v>
      </c>
      <c r="F305" s="187"/>
      <c r="G305" s="128" t="s">
        <v>97</v>
      </c>
      <c r="H305" s="96">
        <v>70000</v>
      </c>
      <c r="I305" s="102">
        <v>0</v>
      </c>
      <c r="J305" s="103">
        <v>70000</v>
      </c>
      <c r="K305" s="117" t="str">
        <f t="shared" si="5"/>
        <v>79201135020000000000</v>
      </c>
      <c r="L305" s="106" t="s">
        <v>465</v>
      </c>
    </row>
    <row r="306" spans="1:12" ht="56.25" x14ac:dyDescent="0.2">
      <c r="A306" s="99" t="s">
        <v>467</v>
      </c>
      <c r="B306" s="100" t="s">
        <v>7</v>
      </c>
      <c r="C306" s="101" t="s">
        <v>65</v>
      </c>
      <c r="D306" s="123" t="s">
        <v>155</v>
      </c>
      <c r="E306" s="186" t="s">
        <v>469</v>
      </c>
      <c r="F306" s="187"/>
      <c r="G306" s="128" t="s">
        <v>97</v>
      </c>
      <c r="H306" s="96">
        <v>70000</v>
      </c>
      <c r="I306" s="102">
        <v>0</v>
      </c>
      <c r="J306" s="103">
        <v>70000</v>
      </c>
      <c r="K306" s="117" t="str">
        <f t="shared" si="5"/>
        <v>79201135020099999000</v>
      </c>
      <c r="L306" s="106" t="s">
        <v>468</v>
      </c>
    </row>
    <row r="307" spans="1:12" ht="22.5" x14ac:dyDescent="0.2">
      <c r="A307" s="99" t="s">
        <v>111</v>
      </c>
      <c r="B307" s="100" t="s">
        <v>7</v>
      </c>
      <c r="C307" s="101" t="s">
        <v>65</v>
      </c>
      <c r="D307" s="123" t="s">
        <v>155</v>
      </c>
      <c r="E307" s="186" t="s">
        <v>469</v>
      </c>
      <c r="F307" s="187"/>
      <c r="G307" s="128" t="s">
        <v>7</v>
      </c>
      <c r="H307" s="96">
        <v>70000</v>
      </c>
      <c r="I307" s="102">
        <v>0</v>
      </c>
      <c r="J307" s="103">
        <v>70000</v>
      </c>
      <c r="K307" s="117" t="str">
        <f t="shared" si="5"/>
        <v>79201135020099999200</v>
      </c>
      <c r="L307" s="106" t="s">
        <v>470</v>
      </c>
    </row>
    <row r="308" spans="1:12" ht="22.5" x14ac:dyDescent="0.2">
      <c r="A308" s="99" t="s">
        <v>113</v>
      </c>
      <c r="B308" s="100" t="s">
        <v>7</v>
      </c>
      <c r="C308" s="101" t="s">
        <v>65</v>
      </c>
      <c r="D308" s="123" t="s">
        <v>155</v>
      </c>
      <c r="E308" s="186" t="s">
        <v>469</v>
      </c>
      <c r="F308" s="187"/>
      <c r="G308" s="128" t="s">
        <v>115</v>
      </c>
      <c r="H308" s="96">
        <v>70000</v>
      </c>
      <c r="I308" s="102">
        <v>0</v>
      </c>
      <c r="J308" s="103">
        <v>70000</v>
      </c>
      <c r="K308" s="117" t="str">
        <f t="shared" si="5"/>
        <v>79201135020099999240</v>
      </c>
      <c r="L308" s="106" t="s">
        <v>471</v>
      </c>
    </row>
    <row r="309" spans="1:12" s="84" customFormat="1" x14ac:dyDescent="0.2">
      <c r="A309" s="79" t="s">
        <v>116</v>
      </c>
      <c r="B309" s="78" t="s">
        <v>7</v>
      </c>
      <c r="C309" s="120" t="s">
        <v>65</v>
      </c>
      <c r="D309" s="124" t="s">
        <v>155</v>
      </c>
      <c r="E309" s="195" t="s">
        <v>469</v>
      </c>
      <c r="F309" s="196"/>
      <c r="G309" s="121" t="s">
        <v>117</v>
      </c>
      <c r="H309" s="80">
        <v>70000</v>
      </c>
      <c r="I309" s="81">
        <v>0</v>
      </c>
      <c r="J309" s="82">
        <f>IF(IF(H309="",0,H309)=0,0,(IF(H309&gt;0,IF(I309&gt;H309,0,H309-I309),IF(I309&gt;H309,H309-I309,0))))</f>
        <v>70000</v>
      </c>
      <c r="K309" s="117" t="str">
        <f t="shared" si="5"/>
        <v>79201135020099999244</v>
      </c>
      <c r="L309" s="83" t="str">
        <f>C309 &amp; D309 &amp;E309 &amp; F309 &amp; G309</f>
        <v>79201135020099999244</v>
      </c>
    </row>
    <row r="310" spans="1:12" ht="5.25" hidden="1" customHeight="1" thickBot="1" x14ac:dyDescent="0.25">
      <c r="A310" s="18"/>
      <c r="B310" s="30"/>
      <c r="C310" s="31"/>
      <c r="D310" s="31"/>
      <c r="E310" s="31"/>
      <c r="F310" s="31"/>
      <c r="G310" s="31"/>
      <c r="H310" s="47"/>
      <c r="I310" s="48"/>
      <c r="J310" s="53"/>
      <c r="K310" s="115"/>
    </row>
    <row r="311" spans="1:12" ht="13.5" thickBot="1" x14ac:dyDescent="0.25">
      <c r="A311" s="26"/>
      <c r="B311" s="26"/>
      <c r="C311" s="22"/>
      <c r="D311" s="22"/>
      <c r="E311" s="22"/>
      <c r="F311" s="22"/>
      <c r="G311" s="22"/>
      <c r="H311" s="46"/>
      <c r="I311" s="46"/>
      <c r="J311" s="46"/>
      <c r="K311" s="46"/>
    </row>
    <row r="312" spans="1:12" ht="28.5" customHeight="1" thickBot="1" x14ac:dyDescent="0.25">
      <c r="A312" s="41" t="s">
        <v>18</v>
      </c>
      <c r="B312" s="42">
        <v>450</v>
      </c>
      <c r="C312" s="188" t="s">
        <v>17</v>
      </c>
      <c r="D312" s="189"/>
      <c r="E312" s="189"/>
      <c r="F312" s="189"/>
      <c r="G312" s="190"/>
      <c r="H312" s="54">
        <f>0-H320</f>
        <v>0</v>
      </c>
      <c r="I312" s="54">
        <f>I15-I89</f>
        <v>1771061.57</v>
      </c>
      <c r="J312" s="92" t="s">
        <v>17</v>
      </c>
    </row>
    <row r="313" spans="1:12" x14ac:dyDescent="0.2">
      <c r="A313" s="26"/>
      <c r="B313" s="29"/>
      <c r="C313" s="22"/>
      <c r="D313" s="22"/>
      <c r="E313" s="22"/>
      <c r="F313" s="22"/>
      <c r="G313" s="22"/>
      <c r="H313" s="22"/>
      <c r="I313" s="22"/>
      <c r="J313" s="22"/>
    </row>
    <row r="314" spans="1:12" ht="15" x14ac:dyDescent="0.25">
      <c r="A314" s="194" t="s">
        <v>32</v>
      </c>
      <c r="B314" s="194"/>
      <c r="C314" s="194"/>
      <c r="D314" s="194"/>
      <c r="E314" s="194"/>
      <c r="F314" s="194"/>
      <c r="G314" s="194"/>
      <c r="H314" s="194"/>
      <c r="I314" s="194"/>
      <c r="J314" s="194"/>
      <c r="K314" s="112"/>
    </row>
    <row r="315" spans="1:12" x14ac:dyDescent="0.2">
      <c r="A315" s="8"/>
      <c r="B315" s="25"/>
      <c r="C315" s="9"/>
      <c r="D315" s="9"/>
      <c r="E315" s="9"/>
      <c r="F315" s="9"/>
      <c r="G315" s="9"/>
      <c r="H315" s="10"/>
      <c r="I315" s="10"/>
      <c r="J315" s="40" t="s">
        <v>27</v>
      </c>
      <c r="K315" s="40"/>
    </row>
    <row r="316" spans="1:12" ht="17.100000000000001" customHeight="1" x14ac:dyDescent="0.2">
      <c r="A316" s="174" t="s">
        <v>39</v>
      </c>
      <c r="B316" s="174" t="s">
        <v>40</v>
      </c>
      <c r="C316" s="177" t="s">
        <v>45</v>
      </c>
      <c r="D316" s="178"/>
      <c r="E316" s="178"/>
      <c r="F316" s="178"/>
      <c r="G316" s="179"/>
      <c r="H316" s="174" t="s">
        <v>42</v>
      </c>
      <c r="I316" s="174" t="s">
        <v>23</v>
      </c>
      <c r="J316" s="174" t="s">
        <v>43</v>
      </c>
      <c r="K316" s="113"/>
    </row>
    <row r="317" spans="1:12" ht="17.100000000000001" customHeight="1" x14ac:dyDescent="0.2">
      <c r="A317" s="175"/>
      <c r="B317" s="175"/>
      <c r="C317" s="180"/>
      <c r="D317" s="181"/>
      <c r="E317" s="181"/>
      <c r="F317" s="181"/>
      <c r="G317" s="182"/>
      <c r="H317" s="175"/>
      <c r="I317" s="175"/>
      <c r="J317" s="175"/>
      <c r="K317" s="113"/>
    </row>
    <row r="318" spans="1:12" ht="17.100000000000001" customHeight="1" x14ac:dyDescent="0.2">
      <c r="A318" s="176"/>
      <c r="B318" s="176"/>
      <c r="C318" s="183"/>
      <c r="D318" s="184"/>
      <c r="E318" s="184"/>
      <c r="F318" s="184"/>
      <c r="G318" s="185"/>
      <c r="H318" s="176"/>
      <c r="I318" s="176"/>
      <c r="J318" s="176"/>
      <c r="K318" s="113"/>
    </row>
    <row r="319" spans="1:12" ht="13.5" thickBot="1" x14ac:dyDescent="0.25">
      <c r="A319" s="70">
        <v>1</v>
      </c>
      <c r="B319" s="12">
        <v>2</v>
      </c>
      <c r="C319" s="151">
        <v>3</v>
      </c>
      <c r="D319" s="152"/>
      <c r="E319" s="152"/>
      <c r="F319" s="152"/>
      <c r="G319" s="153"/>
      <c r="H319" s="13" t="s">
        <v>2</v>
      </c>
      <c r="I319" s="13" t="s">
        <v>25</v>
      </c>
      <c r="J319" s="13" t="s">
        <v>26</v>
      </c>
      <c r="K319" s="114"/>
    </row>
    <row r="320" spans="1:12" ht="12.75" customHeight="1" x14ac:dyDescent="0.2">
      <c r="A320" s="74" t="s">
        <v>33</v>
      </c>
      <c r="B320" s="38" t="s">
        <v>8</v>
      </c>
      <c r="C320" s="154" t="s">
        <v>17</v>
      </c>
      <c r="D320" s="155"/>
      <c r="E320" s="155"/>
      <c r="F320" s="155"/>
      <c r="G320" s="156"/>
      <c r="H320" s="66">
        <f>H322+H327+H332</f>
        <v>0</v>
      </c>
      <c r="I320" s="66">
        <f>I322+I327+I332</f>
        <v>-1771061.57</v>
      </c>
      <c r="J320" s="127">
        <f>J322+J327+J332</f>
        <v>0</v>
      </c>
    </row>
    <row r="321" spans="1:12" ht="12.75" customHeight="1" x14ac:dyDescent="0.2">
      <c r="A321" s="75" t="s">
        <v>11</v>
      </c>
      <c r="B321" s="39"/>
      <c r="C321" s="157"/>
      <c r="D321" s="158"/>
      <c r="E321" s="158"/>
      <c r="F321" s="158"/>
      <c r="G321" s="159"/>
      <c r="H321" s="43"/>
      <c r="I321" s="44"/>
      <c r="J321" s="45"/>
    </row>
    <row r="322" spans="1:12" ht="12.75" customHeight="1" x14ac:dyDescent="0.2">
      <c r="A322" s="74" t="s">
        <v>34</v>
      </c>
      <c r="B322" s="49" t="s">
        <v>12</v>
      </c>
      <c r="C322" s="203" t="s">
        <v>17</v>
      </c>
      <c r="D322" s="204"/>
      <c r="E322" s="204"/>
      <c r="F322" s="204"/>
      <c r="G322" s="205"/>
      <c r="H322" s="52">
        <v>0</v>
      </c>
      <c r="I322" s="52">
        <v>0</v>
      </c>
      <c r="J322" s="89">
        <v>0</v>
      </c>
    </row>
    <row r="323" spans="1:12" ht="12.75" customHeight="1" x14ac:dyDescent="0.2">
      <c r="A323" s="75" t="s">
        <v>10</v>
      </c>
      <c r="B323" s="50"/>
      <c r="C323" s="169"/>
      <c r="D323" s="170"/>
      <c r="E323" s="170"/>
      <c r="F323" s="170"/>
      <c r="G323" s="171"/>
      <c r="H323" s="62"/>
      <c r="I323" s="63"/>
      <c r="J323" s="64"/>
    </row>
    <row r="324" spans="1:12" hidden="1" x14ac:dyDescent="0.2">
      <c r="A324" s="130"/>
      <c r="B324" s="131" t="s">
        <v>12</v>
      </c>
      <c r="C324" s="132"/>
      <c r="D324" s="166"/>
      <c r="E324" s="167"/>
      <c r="F324" s="167"/>
      <c r="G324" s="168"/>
      <c r="H324" s="133"/>
      <c r="I324" s="134"/>
      <c r="J324" s="135"/>
      <c r="K324" s="136" t="str">
        <f>C324 &amp; D324 &amp; G324</f>
        <v/>
      </c>
      <c r="L324" s="137"/>
    </row>
    <row r="325" spans="1:12" s="84" customFormat="1" x14ac:dyDescent="0.2">
      <c r="A325" s="138"/>
      <c r="B325" s="139" t="s">
        <v>12</v>
      </c>
      <c r="C325" s="140"/>
      <c r="D325" s="164"/>
      <c r="E325" s="164"/>
      <c r="F325" s="164"/>
      <c r="G325" s="165"/>
      <c r="H325" s="141"/>
      <c r="I325" s="142"/>
      <c r="J325" s="143">
        <f>IF(IF(H325="",0,H325)=0,0,(IF(H325&gt;0,IF(I325&gt;H325,0,H325-I325),IF(I325&gt;H325,H325-I325,0))))</f>
        <v>0</v>
      </c>
      <c r="K325" s="144" t="str">
        <f>C325 &amp; D325 &amp; G325</f>
        <v/>
      </c>
      <c r="L325" s="145" t="str">
        <f>C325 &amp; D325 &amp; G325</f>
        <v/>
      </c>
    </row>
    <row r="326" spans="1:12" ht="12.75" hidden="1" customHeight="1" x14ac:dyDescent="0.2">
      <c r="A326" s="76"/>
      <c r="B326" s="17"/>
      <c r="C326" s="14"/>
      <c r="D326" s="14"/>
      <c r="E326" s="14"/>
      <c r="F326" s="14"/>
      <c r="G326" s="14"/>
      <c r="H326" s="34"/>
      <c r="I326" s="35"/>
      <c r="J326" s="55"/>
      <c r="K326" s="116"/>
    </row>
    <row r="327" spans="1:12" ht="12.75" customHeight="1" x14ac:dyDescent="0.2">
      <c r="A327" s="74" t="s">
        <v>35</v>
      </c>
      <c r="B327" s="50" t="s">
        <v>13</v>
      </c>
      <c r="C327" s="169" t="s">
        <v>17</v>
      </c>
      <c r="D327" s="170"/>
      <c r="E327" s="170"/>
      <c r="F327" s="170"/>
      <c r="G327" s="171"/>
      <c r="H327" s="52">
        <v>0</v>
      </c>
      <c r="I327" s="52">
        <v>0</v>
      </c>
      <c r="J327" s="90">
        <v>0</v>
      </c>
    </row>
    <row r="328" spans="1:12" ht="12.75" customHeight="1" x14ac:dyDescent="0.2">
      <c r="A328" s="75" t="s">
        <v>10</v>
      </c>
      <c r="B328" s="50"/>
      <c r="C328" s="169"/>
      <c r="D328" s="170"/>
      <c r="E328" s="170"/>
      <c r="F328" s="170"/>
      <c r="G328" s="171"/>
      <c r="H328" s="62"/>
      <c r="I328" s="63"/>
      <c r="J328" s="64"/>
    </row>
    <row r="329" spans="1:12" ht="12.75" hidden="1" customHeight="1" x14ac:dyDescent="0.2">
      <c r="A329" s="130"/>
      <c r="B329" s="131" t="s">
        <v>13</v>
      </c>
      <c r="C329" s="132"/>
      <c r="D329" s="166"/>
      <c r="E329" s="167"/>
      <c r="F329" s="167"/>
      <c r="G329" s="168"/>
      <c r="H329" s="133"/>
      <c r="I329" s="134"/>
      <c r="J329" s="135"/>
      <c r="K329" s="136" t="str">
        <f>C329 &amp; D329 &amp; G329</f>
        <v/>
      </c>
      <c r="L329" s="137"/>
    </row>
    <row r="330" spans="1:12" s="84" customFormat="1" x14ac:dyDescent="0.2">
      <c r="A330" s="138"/>
      <c r="B330" s="139" t="s">
        <v>13</v>
      </c>
      <c r="C330" s="140"/>
      <c r="D330" s="164"/>
      <c r="E330" s="164"/>
      <c r="F330" s="164"/>
      <c r="G330" s="165"/>
      <c r="H330" s="141"/>
      <c r="I330" s="142"/>
      <c r="J330" s="143">
        <f>IF(IF(H330="",0,H330)=0,0,(IF(H330&gt;0,IF(I330&gt;H330,0,H330-I330),IF(I330&gt;H330,H330-I330,0))))</f>
        <v>0</v>
      </c>
      <c r="K330" s="144" t="str">
        <f>C330 &amp; D330 &amp; G330</f>
        <v/>
      </c>
      <c r="L330" s="145" t="str">
        <f>C330 &amp; D330 &amp; G330</f>
        <v/>
      </c>
    </row>
    <row r="331" spans="1:12" ht="12.75" hidden="1" customHeight="1" x14ac:dyDescent="0.2">
      <c r="A331" s="76"/>
      <c r="B331" s="16"/>
      <c r="C331" s="14"/>
      <c r="D331" s="14"/>
      <c r="E331" s="14"/>
      <c r="F331" s="14"/>
      <c r="G331" s="14"/>
      <c r="H331" s="34"/>
      <c r="I331" s="35"/>
      <c r="J331" s="55"/>
      <c r="K331" s="116"/>
    </row>
    <row r="332" spans="1:12" ht="12.75" customHeight="1" x14ac:dyDescent="0.2">
      <c r="A332" s="74" t="s">
        <v>16</v>
      </c>
      <c r="B332" s="50" t="s">
        <v>9</v>
      </c>
      <c r="C332" s="161" t="s">
        <v>53</v>
      </c>
      <c r="D332" s="162"/>
      <c r="E332" s="162"/>
      <c r="F332" s="162"/>
      <c r="G332" s="163"/>
      <c r="H332" s="52">
        <v>0</v>
      </c>
      <c r="I332" s="52">
        <v>-1771061.57</v>
      </c>
      <c r="J332" s="91">
        <f>IF(IF(H332="",0,H332)=0,0,(IF(H332&gt;0,IF(I332&gt;H332,0,H332-I332),IF(I332&gt;H332,H332-I332,0))))</f>
        <v>0</v>
      </c>
    </row>
    <row r="333" spans="1:12" ht="22.5" x14ac:dyDescent="0.2">
      <c r="A333" s="74" t="s">
        <v>54</v>
      </c>
      <c r="B333" s="50" t="s">
        <v>9</v>
      </c>
      <c r="C333" s="161" t="s">
        <v>55</v>
      </c>
      <c r="D333" s="162"/>
      <c r="E333" s="162"/>
      <c r="F333" s="162"/>
      <c r="G333" s="163"/>
      <c r="H333" s="52">
        <v>0</v>
      </c>
      <c r="I333" s="52">
        <v>-1771061.57</v>
      </c>
      <c r="J333" s="91">
        <f>IF(IF(H333="",0,H333)=0,0,(IF(H333&gt;0,IF(I333&gt;H333,0,H333-I333),IF(I333&gt;H333,H333-I333,0))))</f>
        <v>0</v>
      </c>
    </row>
    <row r="334" spans="1:12" ht="35.25" customHeight="1" x14ac:dyDescent="0.2">
      <c r="A334" s="74" t="s">
        <v>57</v>
      </c>
      <c r="B334" s="50" t="s">
        <v>9</v>
      </c>
      <c r="C334" s="161" t="s">
        <v>56</v>
      </c>
      <c r="D334" s="162"/>
      <c r="E334" s="162"/>
      <c r="F334" s="162"/>
      <c r="G334" s="163"/>
      <c r="H334" s="52">
        <v>0</v>
      </c>
      <c r="I334" s="52">
        <v>0</v>
      </c>
      <c r="J334" s="91">
        <f>IF(IF(H334="",0,H334)=0,0,(IF(H334&gt;0,IF(I334&gt;H334,0,H334-I334),IF(I334&gt;H334,H334-I334,0))))</f>
        <v>0</v>
      </c>
    </row>
    <row r="335" spans="1:12" x14ac:dyDescent="0.2">
      <c r="A335" s="108">
        <v>792</v>
      </c>
      <c r="B335" s="109" t="s">
        <v>14</v>
      </c>
      <c r="C335" s="107" t="s">
        <v>65</v>
      </c>
      <c r="D335" s="146" t="s">
        <v>71</v>
      </c>
      <c r="E335" s="147"/>
      <c r="F335" s="147"/>
      <c r="G335" s="148"/>
      <c r="H335" s="96">
        <v>-22704886</v>
      </c>
      <c r="I335" s="96">
        <v>-3979197.56</v>
      </c>
      <c r="J335" s="111" t="s">
        <v>58</v>
      </c>
      <c r="K335" s="106" t="str">
        <f t="shared" ref="K335:K344" si="6">C335 &amp; D335 &amp; G335</f>
        <v>79200000000000000000</v>
      </c>
      <c r="L335" s="106" t="s">
        <v>72</v>
      </c>
    </row>
    <row r="336" spans="1:12" x14ac:dyDescent="0.2">
      <c r="A336" s="108" t="s">
        <v>85</v>
      </c>
      <c r="B336" s="109" t="s">
        <v>14</v>
      </c>
      <c r="C336" s="107" t="s">
        <v>65</v>
      </c>
      <c r="D336" s="146" t="s">
        <v>84</v>
      </c>
      <c r="E336" s="147"/>
      <c r="F336" s="147"/>
      <c r="G336" s="148"/>
      <c r="H336" s="96">
        <v>-22704886</v>
      </c>
      <c r="I336" s="96">
        <v>-3979197.56</v>
      </c>
      <c r="J336" s="111" t="s">
        <v>58</v>
      </c>
      <c r="K336" s="106" t="str">
        <f t="shared" si="6"/>
        <v>79201050000000000500</v>
      </c>
      <c r="L336" s="106" t="s">
        <v>86</v>
      </c>
    </row>
    <row r="337" spans="1:12" x14ac:dyDescent="0.2">
      <c r="A337" s="108" t="s">
        <v>88</v>
      </c>
      <c r="B337" s="109" t="s">
        <v>14</v>
      </c>
      <c r="C337" s="107" t="s">
        <v>65</v>
      </c>
      <c r="D337" s="146" t="s">
        <v>87</v>
      </c>
      <c r="E337" s="147"/>
      <c r="F337" s="147"/>
      <c r="G337" s="148"/>
      <c r="H337" s="96">
        <v>-22704886</v>
      </c>
      <c r="I337" s="96">
        <v>-3979197.56</v>
      </c>
      <c r="J337" s="111" t="s">
        <v>58</v>
      </c>
      <c r="K337" s="106" t="str">
        <f t="shared" si="6"/>
        <v>79201050200000000500</v>
      </c>
      <c r="L337" s="106" t="s">
        <v>89</v>
      </c>
    </row>
    <row r="338" spans="1:12" ht="22.5" x14ac:dyDescent="0.2">
      <c r="A338" s="108" t="s">
        <v>91</v>
      </c>
      <c r="B338" s="109" t="s">
        <v>14</v>
      </c>
      <c r="C338" s="107" t="s">
        <v>65</v>
      </c>
      <c r="D338" s="146" t="s">
        <v>90</v>
      </c>
      <c r="E338" s="147"/>
      <c r="F338" s="147"/>
      <c r="G338" s="148"/>
      <c r="H338" s="96">
        <v>-22704886</v>
      </c>
      <c r="I338" s="96">
        <v>-3979197.56</v>
      </c>
      <c r="J338" s="111" t="s">
        <v>58</v>
      </c>
      <c r="K338" s="106" t="str">
        <f t="shared" si="6"/>
        <v>79201050201000000510</v>
      </c>
      <c r="L338" s="106" t="s">
        <v>92</v>
      </c>
    </row>
    <row r="339" spans="1:12" ht="22.5" x14ac:dyDescent="0.2">
      <c r="A339" s="94" t="s">
        <v>94</v>
      </c>
      <c r="B339" s="110" t="s">
        <v>14</v>
      </c>
      <c r="C339" s="122" t="s">
        <v>65</v>
      </c>
      <c r="D339" s="149" t="s">
        <v>93</v>
      </c>
      <c r="E339" s="149"/>
      <c r="F339" s="149"/>
      <c r="G339" s="150"/>
      <c r="H339" s="77">
        <v>-22704886</v>
      </c>
      <c r="I339" s="77">
        <v>-3979197.56</v>
      </c>
      <c r="J339" s="65" t="s">
        <v>17</v>
      </c>
      <c r="K339" s="106" t="str">
        <f t="shared" si="6"/>
        <v>79201050201130000510</v>
      </c>
      <c r="L339" s="4" t="str">
        <f>C339 &amp; D339 &amp; G339</f>
        <v>79201050201130000510</v>
      </c>
    </row>
    <row r="340" spans="1:12" x14ac:dyDescent="0.2">
      <c r="A340" s="108">
        <v>792</v>
      </c>
      <c r="B340" s="109" t="s">
        <v>15</v>
      </c>
      <c r="C340" s="107" t="s">
        <v>65</v>
      </c>
      <c r="D340" s="146" t="s">
        <v>71</v>
      </c>
      <c r="E340" s="147"/>
      <c r="F340" s="147"/>
      <c r="G340" s="148"/>
      <c r="H340" s="96">
        <v>22704886</v>
      </c>
      <c r="I340" s="96">
        <v>2208135.9900000002</v>
      </c>
      <c r="J340" s="111" t="s">
        <v>58</v>
      </c>
      <c r="K340" s="106" t="str">
        <f t="shared" si="6"/>
        <v>79200000000000000000</v>
      </c>
      <c r="L340" s="106" t="s">
        <v>72</v>
      </c>
    </row>
    <row r="341" spans="1:12" x14ac:dyDescent="0.2">
      <c r="A341" s="108" t="s">
        <v>73</v>
      </c>
      <c r="B341" s="109" t="s">
        <v>15</v>
      </c>
      <c r="C341" s="107" t="s">
        <v>65</v>
      </c>
      <c r="D341" s="146" t="s">
        <v>74</v>
      </c>
      <c r="E341" s="147"/>
      <c r="F341" s="147"/>
      <c r="G341" s="148"/>
      <c r="H341" s="96">
        <v>22704886</v>
      </c>
      <c r="I341" s="96">
        <v>2208135.9900000002</v>
      </c>
      <c r="J341" s="111" t="s">
        <v>58</v>
      </c>
      <c r="K341" s="106" t="str">
        <f t="shared" si="6"/>
        <v>79201050000000000600</v>
      </c>
      <c r="L341" s="106" t="s">
        <v>75</v>
      </c>
    </row>
    <row r="342" spans="1:12" x14ac:dyDescent="0.2">
      <c r="A342" s="108" t="s">
        <v>76</v>
      </c>
      <c r="B342" s="109" t="s">
        <v>15</v>
      </c>
      <c r="C342" s="107" t="s">
        <v>65</v>
      </c>
      <c r="D342" s="146" t="s">
        <v>77</v>
      </c>
      <c r="E342" s="147"/>
      <c r="F342" s="147"/>
      <c r="G342" s="148"/>
      <c r="H342" s="96">
        <v>22704886</v>
      </c>
      <c r="I342" s="96">
        <v>2208135.9900000002</v>
      </c>
      <c r="J342" s="111" t="s">
        <v>58</v>
      </c>
      <c r="K342" s="106" t="str">
        <f t="shared" si="6"/>
        <v>79201050200000000600</v>
      </c>
      <c r="L342" s="106" t="s">
        <v>78</v>
      </c>
    </row>
    <row r="343" spans="1:12" ht="22.5" x14ac:dyDescent="0.2">
      <c r="A343" s="108" t="s">
        <v>79</v>
      </c>
      <c r="B343" s="109" t="s">
        <v>15</v>
      </c>
      <c r="C343" s="107" t="s">
        <v>65</v>
      </c>
      <c r="D343" s="146" t="s">
        <v>80</v>
      </c>
      <c r="E343" s="147"/>
      <c r="F343" s="147"/>
      <c r="G343" s="148"/>
      <c r="H343" s="96">
        <v>22704886</v>
      </c>
      <c r="I343" s="96">
        <v>2208135.9900000002</v>
      </c>
      <c r="J343" s="111" t="s">
        <v>58</v>
      </c>
      <c r="K343" s="106" t="str">
        <f t="shared" si="6"/>
        <v>79201050201000000610</v>
      </c>
      <c r="L343" s="106" t="s">
        <v>81</v>
      </c>
    </row>
    <row r="344" spans="1:12" ht="22.5" x14ac:dyDescent="0.2">
      <c r="A344" s="95" t="s">
        <v>82</v>
      </c>
      <c r="B344" s="110" t="s">
        <v>15</v>
      </c>
      <c r="C344" s="122" t="s">
        <v>65</v>
      </c>
      <c r="D344" s="149" t="s">
        <v>83</v>
      </c>
      <c r="E344" s="149"/>
      <c r="F344" s="149"/>
      <c r="G344" s="150"/>
      <c r="H344" s="97">
        <v>22704886</v>
      </c>
      <c r="I344" s="97">
        <v>2208135.9900000002</v>
      </c>
      <c r="J344" s="98" t="s">
        <v>17</v>
      </c>
      <c r="K344" s="105" t="str">
        <f t="shared" si="6"/>
        <v>79201050201130000610</v>
      </c>
      <c r="L344" s="4" t="str">
        <f>C344 &amp; D344 &amp; G344</f>
        <v>79201050201130000610</v>
      </c>
    </row>
    <row r="345" spans="1:12" x14ac:dyDescent="0.2">
      <c r="A345" s="26"/>
      <c r="B345" s="29"/>
      <c r="C345" s="22"/>
      <c r="D345" s="22"/>
      <c r="E345" s="22"/>
      <c r="F345" s="22"/>
      <c r="G345" s="22"/>
      <c r="H345" s="22"/>
      <c r="I345" s="22"/>
      <c r="J345" s="22"/>
      <c r="K345" s="22"/>
    </row>
    <row r="346" spans="1:12" x14ac:dyDescent="0.2">
      <c r="A346" s="26"/>
      <c r="B346" s="29"/>
      <c r="C346" s="22"/>
      <c r="D346" s="22"/>
      <c r="E346" s="22"/>
      <c r="F346" s="22"/>
      <c r="G346" s="22"/>
      <c r="H346" s="22"/>
      <c r="I346" s="22"/>
      <c r="J346" s="22"/>
      <c r="K346" s="93"/>
      <c r="L346" s="93"/>
    </row>
    <row r="347" spans="1:12" ht="21.75" customHeight="1" x14ac:dyDescent="0.2">
      <c r="A347" s="24" t="s">
        <v>48</v>
      </c>
      <c r="B347" s="172"/>
      <c r="C347" s="172"/>
      <c r="D347" s="172"/>
      <c r="E347" s="29"/>
      <c r="F347" s="29"/>
      <c r="G347" s="22"/>
      <c r="H347" s="68" t="s">
        <v>50</v>
      </c>
      <c r="I347" s="67"/>
      <c r="J347" s="67"/>
      <c r="K347" s="93"/>
      <c r="L347" s="93"/>
    </row>
    <row r="348" spans="1:12" x14ac:dyDescent="0.2">
      <c r="A348" s="3" t="s">
        <v>46</v>
      </c>
      <c r="B348" s="160" t="s">
        <v>47</v>
      </c>
      <c r="C348" s="160"/>
      <c r="D348" s="160"/>
      <c r="E348" s="29"/>
      <c r="F348" s="29"/>
      <c r="G348" s="22"/>
      <c r="H348" s="22"/>
      <c r="I348" s="69" t="s">
        <v>51</v>
      </c>
      <c r="J348" s="29" t="s">
        <v>47</v>
      </c>
      <c r="K348" s="93"/>
      <c r="L348" s="93"/>
    </row>
    <row r="349" spans="1:12" x14ac:dyDescent="0.2">
      <c r="A349" s="3"/>
      <c r="B349" s="29"/>
      <c r="C349" s="22"/>
      <c r="D349" s="22"/>
      <c r="E349" s="22"/>
      <c r="F349" s="22"/>
      <c r="G349" s="22"/>
      <c r="H349" s="22"/>
      <c r="I349" s="22"/>
      <c r="J349" s="22"/>
      <c r="K349" s="93"/>
      <c r="L349" s="93"/>
    </row>
    <row r="350" spans="1:12" ht="21.75" customHeight="1" x14ac:dyDescent="0.2">
      <c r="A350" s="3" t="s">
        <v>49</v>
      </c>
      <c r="B350" s="173"/>
      <c r="C350" s="173"/>
      <c r="D350" s="173"/>
      <c r="E350" s="119"/>
      <c r="F350" s="119"/>
      <c r="G350" s="22"/>
      <c r="H350" s="22"/>
      <c r="I350" s="22"/>
      <c r="J350" s="22"/>
      <c r="K350" s="93"/>
      <c r="L350" s="93"/>
    </row>
    <row r="351" spans="1:12" x14ac:dyDescent="0.2">
      <c r="A351" s="3" t="s">
        <v>46</v>
      </c>
      <c r="B351" s="160" t="s">
        <v>47</v>
      </c>
      <c r="C351" s="160"/>
      <c r="D351" s="160"/>
      <c r="E351" s="29"/>
      <c r="F351" s="29"/>
      <c r="G351" s="22"/>
      <c r="H351" s="22"/>
      <c r="I351" s="22"/>
      <c r="J351" s="22"/>
      <c r="K351" s="93"/>
      <c r="L351" s="93"/>
    </row>
    <row r="352" spans="1:12" x14ac:dyDescent="0.2">
      <c r="A352" s="3"/>
      <c r="B352" s="29"/>
      <c r="C352" s="22"/>
      <c r="D352" s="22"/>
      <c r="E352" s="22"/>
      <c r="F352" s="22"/>
      <c r="G352" s="22"/>
      <c r="H352" s="22"/>
      <c r="I352" s="22"/>
      <c r="J352" s="22"/>
      <c r="K352" s="93"/>
      <c r="L352" s="93"/>
    </row>
    <row r="353" spans="1:12" x14ac:dyDescent="0.2">
      <c r="A353" s="3" t="s">
        <v>31</v>
      </c>
      <c r="B353" s="29"/>
      <c r="C353" s="22"/>
      <c r="D353" s="22"/>
      <c r="E353" s="22"/>
      <c r="F353" s="22"/>
      <c r="G353" s="22"/>
      <c r="H353" s="22"/>
      <c r="I353" s="22"/>
      <c r="J353" s="22"/>
      <c r="K353" s="93"/>
      <c r="L353" s="93"/>
    </row>
    <row r="354" spans="1:12" x14ac:dyDescent="0.2">
      <c r="A354" s="26"/>
      <c r="B354" s="29"/>
      <c r="C354" s="22"/>
      <c r="D354" s="22"/>
      <c r="E354" s="22"/>
      <c r="F354" s="22"/>
      <c r="G354" s="22"/>
      <c r="H354" s="22"/>
      <c r="I354" s="22"/>
      <c r="J354" s="22"/>
      <c r="K354" s="93"/>
      <c r="L354" s="93"/>
    </row>
    <row r="355" spans="1:12" x14ac:dyDescent="0.2">
      <c r="K355" s="93"/>
      <c r="L355" s="93"/>
    </row>
    <row r="356" spans="1:12" x14ac:dyDescent="0.2">
      <c r="K356" s="93"/>
      <c r="L356" s="93"/>
    </row>
    <row r="357" spans="1:12" x14ac:dyDescent="0.2">
      <c r="K357" s="93"/>
      <c r="L357" s="93"/>
    </row>
    <row r="358" spans="1:12" x14ac:dyDescent="0.2">
      <c r="K358" s="93"/>
      <c r="L358" s="93"/>
    </row>
    <row r="359" spans="1:12" x14ac:dyDescent="0.2">
      <c r="K359" s="93"/>
      <c r="L359" s="93"/>
    </row>
    <row r="360" spans="1:12" x14ac:dyDescent="0.2">
      <c r="K360" s="93"/>
      <c r="L360" s="93"/>
    </row>
  </sheetData>
  <mergeCells count="344">
    <mergeCell ref="D77:G77"/>
    <mergeCell ref="D78:G78"/>
    <mergeCell ref="D79:G79"/>
    <mergeCell ref="D80:G80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31:G31"/>
    <mergeCell ref="D22:G22"/>
    <mergeCell ref="D23:G23"/>
    <mergeCell ref="D24:G24"/>
    <mergeCell ref="D25:G25"/>
    <mergeCell ref="D26:G26"/>
    <mergeCell ref="D21:G21"/>
    <mergeCell ref="E305:F305"/>
    <mergeCell ref="E295:F295"/>
    <mergeCell ref="E296:F296"/>
    <mergeCell ref="E297:F297"/>
    <mergeCell ref="E298:F298"/>
    <mergeCell ref="D27:G27"/>
    <mergeCell ref="D28:G28"/>
    <mergeCell ref="D29:G29"/>
    <mergeCell ref="D30:G30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299:F299"/>
    <mergeCell ref="E290:F290"/>
    <mergeCell ref="E291:F291"/>
    <mergeCell ref="E292:F292"/>
    <mergeCell ref="E293:F293"/>
    <mergeCell ref="E294:F29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00:F100"/>
    <mergeCell ref="E101:F101"/>
    <mergeCell ref="E102:F102"/>
    <mergeCell ref="E103:F103"/>
    <mergeCell ref="E104:F104"/>
    <mergeCell ref="E115:F115"/>
    <mergeCell ref="D341:G341"/>
    <mergeCell ref="D337:G337"/>
    <mergeCell ref="D338:G338"/>
    <mergeCell ref="D339:G339"/>
    <mergeCell ref="E105:F105"/>
    <mergeCell ref="E106:F106"/>
    <mergeCell ref="E107:F107"/>
    <mergeCell ref="E108:F108"/>
    <mergeCell ref="E109:F109"/>
    <mergeCell ref="E116:F116"/>
    <mergeCell ref="A1:I1"/>
    <mergeCell ref="B5:H5"/>
    <mergeCell ref="B6:H6"/>
    <mergeCell ref="B3:D3"/>
    <mergeCell ref="G3:H3"/>
    <mergeCell ref="E91:F91"/>
    <mergeCell ref="D17:G17"/>
    <mergeCell ref="D18:G18"/>
    <mergeCell ref="D19:G19"/>
    <mergeCell ref="D20:G20"/>
    <mergeCell ref="C11:G13"/>
    <mergeCell ref="E97:F97"/>
    <mergeCell ref="E98:F98"/>
    <mergeCell ref="A316:A318"/>
    <mergeCell ref="B316:B318"/>
    <mergeCell ref="J316:J318"/>
    <mergeCell ref="E92:F92"/>
    <mergeCell ref="E93:F93"/>
    <mergeCell ref="E94:F94"/>
    <mergeCell ref="E95:F95"/>
    <mergeCell ref="A83:J83"/>
    <mergeCell ref="J85:J87"/>
    <mergeCell ref="I85:I87"/>
    <mergeCell ref="C14:G14"/>
    <mergeCell ref="A9:J9"/>
    <mergeCell ref="J11:J13"/>
    <mergeCell ref="H11:H13"/>
    <mergeCell ref="B11:B13"/>
    <mergeCell ref="I11:I13"/>
    <mergeCell ref="A11:A13"/>
    <mergeCell ref="I316:I318"/>
    <mergeCell ref="C312:G312"/>
    <mergeCell ref="H316:H318"/>
    <mergeCell ref="C316:G318"/>
    <mergeCell ref="C15:G15"/>
    <mergeCell ref="C16:G16"/>
    <mergeCell ref="C88:G88"/>
    <mergeCell ref="A314:J314"/>
    <mergeCell ref="C90:G90"/>
    <mergeCell ref="H85:H87"/>
    <mergeCell ref="D324:G324"/>
    <mergeCell ref="D342:G342"/>
    <mergeCell ref="A85:A87"/>
    <mergeCell ref="C89:G89"/>
    <mergeCell ref="C85:G87"/>
    <mergeCell ref="E99:F99"/>
    <mergeCell ref="B85:B87"/>
    <mergeCell ref="E96:F96"/>
    <mergeCell ref="C322:G322"/>
    <mergeCell ref="D340:G340"/>
    <mergeCell ref="D329:G329"/>
    <mergeCell ref="D330:G330"/>
    <mergeCell ref="B351:D351"/>
    <mergeCell ref="C323:G323"/>
    <mergeCell ref="C327:G327"/>
    <mergeCell ref="C328:G328"/>
    <mergeCell ref="B347:D347"/>
    <mergeCell ref="B350:D350"/>
    <mergeCell ref="C332:G332"/>
    <mergeCell ref="C334:G334"/>
    <mergeCell ref="D343:G343"/>
    <mergeCell ref="D344:G344"/>
    <mergeCell ref="C319:G319"/>
    <mergeCell ref="C320:G320"/>
    <mergeCell ref="C321:G321"/>
    <mergeCell ref="B348:D348"/>
    <mergeCell ref="C333:G333"/>
    <mergeCell ref="D325:G325"/>
    <mergeCell ref="D335:G335"/>
    <mergeCell ref="D336:G33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1" max="16383" man="1"/>
    <brk id="3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Алёна</cp:lastModifiedBy>
  <dcterms:created xsi:type="dcterms:W3CDTF">2009-02-13T09:10:05Z</dcterms:created>
  <dcterms:modified xsi:type="dcterms:W3CDTF">2020-04-27T14:22:29Z</dcterms:modified>
</cp:coreProperties>
</file>